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LG\Desktop\"/>
    </mc:Choice>
  </mc:AlternateContent>
  <bookViews>
    <workbookView xWindow="0" yWindow="0" windowWidth="19200" windowHeight="7110" firstSheet="2" activeTab="8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52511"/>
  <pivotCaches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4" i="7"/>
  <c r="D28" i="4"/>
  <c r="D29" i="4"/>
  <c r="D30" i="4"/>
  <c r="D31" i="4"/>
  <c r="D32" i="4"/>
  <c r="D33" i="4"/>
  <c r="D34" i="4"/>
  <c r="D35" i="4"/>
  <c r="D27" i="4"/>
  <c r="J16" i="4"/>
  <c r="J17" i="4"/>
  <c r="J18" i="4"/>
  <c r="J19" i="4"/>
  <c r="J20" i="4"/>
  <c r="J21" i="4"/>
  <c r="J22" i="4"/>
  <c r="J23" i="4"/>
  <c r="J15" i="4"/>
  <c r="J11" i="4"/>
  <c r="D4" i="4"/>
  <c r="D5" i="4"/>
  <c r="D6" i="4"/>
  <c r="D7" i="4"/>
  <c r="D8" i="4"/>
  <c r="D9" i="4"/>
  <c r="D10" i="4"/>
  <c r="D11" i="4"/>
  <c r="D3" i="4"/>
  <c r="F5" i="5" l="1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>
  <authors>
    <author>LG</author>
  </authors>
  <commentList>
    <comment ref="G5" authorId="0" shapeId="0">
      <text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재입고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<sst xmlns="http://schemas.openxmlformats.org/spreadsheetml/2006/main" count="325" uniqueCount="238">
  <si>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</si>
  <si>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</si>
  <si>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</si>
  <si>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</si>
  <si>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</si>
  <si>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</si>
  <si>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</si>
  <si>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</si>
  <si>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</si>
  <si>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</si>
  <si>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</si>
  <si>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</si>
  <si>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</si>
  <si>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</si>
  <si>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</si>
  <si>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</si>
  <si>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</si>
  <si>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</si>
  <si>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</si>
  <si>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</si>
  <si>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</si>
  <si>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</si>
  <si>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</si>
  <si>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</si>
  <si>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</si>
  <si>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</si>
  <si>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</si>
  <si>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</si>
  <si>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</si>
  <si>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</si>
  <si>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</si>
  <si>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</si>
  <si>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</si>
  <si>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</si>
  <si>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</si>
  <si>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</si>
  <si>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</si>
  <si>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</si>
  <si>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</si>
  <si>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</si>
  <si>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</si>
  <si>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</si>
  <si>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</si>
  <si>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</si>
  <si>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</si>
  <si>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</si>
  <si>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</si>
  <si>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</si>
  <si>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</si>
  <si>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</si>
  <si>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</si>
  <si>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</si>
  <si>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</si>
  <si>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</si>
  <si>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</si>
  <si>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</si>
  <si>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</si>
  <si>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</si>
  <si>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</si>
  <si>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</si>
  <si>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</si>
  <si>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</si>
  <si>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</si>
  <si>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</si>
  <si>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</si>
  <si>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</si>
  <si>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</si>
  <si>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</si>
  <si>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</si>
  <si>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</si>
  <si>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</si>
  <si>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</si>
  <si>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</si>
  <si>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</si>
  <si>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</si>
  <si>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</si>
  <si>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</si>
  <si>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</si>
  <si>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</si>
  <si>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</si>
  <si>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</si>
  <si>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</si>
  <si>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</si>
  <si>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</si>
  <si>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</si>
  <si>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</si>
  <si>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</si>
  <si>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</si>
  <si>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</si>
  <si>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</si>
  <si>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</si>
  <si>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</si>
  <si>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</si>
  <si>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</si>
  <si>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</si>
  <si>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</si>
  <si>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</si>
  <si>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</si>
  <si>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</si>
  <si>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</si>
  <si>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</si>
  <si>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</si>
  <si>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</si>
  <si>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</si>
  <si>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</si>
  <si>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</si>
  <si>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</si>
  <si>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</si>
  <si>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</si>
  <si>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</si>
  <si>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</si>
  <si>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</si>
  <si>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</si>
  <si>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</si>
  <si>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</si>
  <si>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</si>
  <si>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</si>
  <si>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</si>
  <si>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</si>
  <si>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</si>
  <si>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</si>
  <si>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</si>
  <si>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</si>
  <si>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</si>
  <si>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</si>
  <si>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</si>
  <si>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</si>
  <si>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</si>
  <si>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</si>
  <si>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</si>
  <si>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</si>
  <si>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</si>
  <si>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</si>
  <si>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</si>
  <si>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</si>
  <si>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</si>
  <si>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</si>
  <si>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</si>
  <si>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</si>
  <si>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</si>
  <si>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</si>
  <si>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</si>
  <si>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</si>
  <si>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</si>
  <si>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</si>
  <si>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</si>
  <si>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</si>
  <si>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</si>
  <si>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</si>
  <si>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</si>
  <si>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</si>
  <si>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</si>
  <si>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</si>
  <si>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</si>
  <si>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</si>
  <si>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</si>
  <si>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</si>
  <si>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</si>
  <si>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</si>
  <si>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</si>
  <si>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</si>
  <si>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</si>
  <si>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</si>
  <si>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</si>
  <si>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</si>
  <si>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</si>
  <si>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</si>
  <si>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</si>
  <si>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</si>
  <si>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</si>
  <si>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</si>
  <si>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</si>
  <si>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</si>
  <si>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</si>
  <si>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</si>
  <si>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</si>
  <si>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</si>
  <si>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</si>
  <si>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</si>
  <si>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</si>
  <si>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</si>
  <si>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</si>
  <si>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</si>
  <si>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</si>
  <si>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</si>
  <si>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</si>
  <si>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</si>
  <si>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</si>
  <si>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</si>
  <si>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</si>
  <si>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여행지</t>
    <phoneticPr fontId="1" type="noConversion"/>
  </si>
  <si>
    <t>출발일</t>
    <phoneticPr fontId="1" type="noConversion"/>
  </si>
  <si>
    <t>기간</t>
    <phoneticPr fontId="1" type="noConversion"/>
  </si>
  <si>
    <t>출발인원</t>
    <phoneticPr fontId="1" type="noConversion"/>
  </si>
  <si>
    <t>비용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</si>
  <si>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</si>
  <si>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</si>
  <si>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</si>
  <si>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ck-695</t>
    <phoneticPr fontId="1" type="noConversion"/>
  </si>
  <si>
    <t>tr-184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</si>
  <si>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</si>
  <si>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</si>
  <si>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</si>
  <si>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</si>
  <si>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</si>
  <si>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4박 5일</t>
    <phoneticPr fontId="1" type="noConversion"/>
  </si>
  <si>
    <t>3박 4일</t>
    <phoneticPr fontId="1" type="noConversion"/>
  </si>
  <si>
    <t>3박 4일</t>
    <phoneticPr fontId="1" type="noConversion"/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</si>
  <si>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</si>
  <si>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</si>
  <si>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</si>
  <si>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</si>
  <si>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</si>
  <si>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</si>
  <si>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</si>
  <si>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</si>
  <si>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</si>
  <si>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</si>
  <si>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</si>
  <si>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</si>
  <si>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SUMIFS( E15:E22, E15:E22, &gt;= AVERAGE(E15:E17,E19:E22), J15</t>
    <phoneticPr fontId="1" type="noConversion"/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</si>
  <si>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</si>
  <si>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</si>
  <si>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</si>
  <si>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</si>
  <si>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</si>
  <si>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</si>
  <si>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</si>
  <si>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</si>
  <si>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LG 날짜 2024-10-02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</si>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</sst>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"/>
    <numFmt numFmtId="179" formatCode="&quot;₩&quot;#,##0_);[Red]\(&quot;₩&quot;#,##0\)"/>
    <numFmt numFmtId="180" formatCode="m&quot;/&quot;d\(aaa\)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9" fontId="0" fillId="0" borderId="6" xfId="0" applyNumberFormat="1" applyBorder="1">
      <alignment vertical="center"/>
    </xf>
    <xf numFmtId="0" fontId="7" fillId="3" borderId="5" xfId="2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3" fillId="4" borderId="9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4" fillId="5" borderId="0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6" fillId="5" borderId="3" xfId="0" applyFont="1" applyFill="1" applyBorder="1" applyAlignment="1">
      <alignment horizontal="left" vertical="center"/>
    </xf>
    <xf numFmtId="0" fontId="14" fillId="5" borderId="8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right" vertical="center"/>
    </xf>
    <xf numFmtId="0" fontId="12" fillId="4" borderId="9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9118984"/>
        <c:axId val="318597280"/>
      </c:barChart>
      <c:catAx>
        <c:axId val="319118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8597280"/>
        <c:crosses val="autoZero"/>
        <c:auto val="1"/>
        <c:lblAlgn val="ctr"/>
        <c:lblOffset val="100"/>
        <c:noMultiLvlLbl val="0"/>
      </c:catAx>
      <c:valAx>
        <c:axId val="31859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911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</xdr:colOff>
      <xdr:row>11</xdr:row>
      <xdr:rowOff>57150</xdr:rowOff>
    </xdr:from>
    <xdr:to>
      <xdr:col>2</xdr:col>
      <xdr:colOff>635000</xdr:colOff>
      <xdr:row>12</xdr:row>
      <xdr:rowOff>196850</xdr:rowOff>
    </xdr:to>
    <xdr:sp macro="[0]!총점" textlink="">
      <xdr:nvSpPr>
        <xdr:cNvPr id="2" name="모서리가 둥근 직사각형 1"/>
        <xdr:cNvSpPr/>
      </xdr:nvSpPr>
      <xdr:spPr>
        <a:xfrm>
          <a:off x="1352550" y="2482850"/>
          <a:ext cx="603250" cy="3556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95250</xdr:colOff>
          <xdr:row>11</xdr:row>
          <xdr:rowOff>57150</xdr:rowOff>
        </xdr:from>
        <xdr:to>
          <xdr:col>3</xdr:col>
          <xdr:colOff>596900</xdr:colOff>
          <xdr:row>12</xdr:row>
          <xdr:rowOff>171450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G" refreshedDate="45567.812511226854" createdVersion="5" refreshedVersion="5" minRefreshableVersion="3" recordCount="12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3" applyNumberFormats="0" applyBorderFormats="0" applyFontFormats="0" applyPatternFormats="0" applyAlignmentFormats="0" applyWidthHeightFormats="1" dataCaption="값" updatedVersion="5" minRefreshableVersion="3" useAutoFormatting="1" colGrandTotals="0" itemPrintTitles="1" createdVersion="5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8"/>
  <sheetViews>
    <sheetView workbookViewId="0">
      <selection activeCell="C19" sqref="C19"/>
    </sheetView>
  </sheetViews>
  <sheetFormatPr defaultRowHeight="17" x14ac:dyDescent="0.45"/>
  <cols>
    <col min="3" max="3" width="11.08203125" bestFit="1" customWidth="1"/>
    <col min="6" max="6" width="9.33203125" bestFit="1" customWidth="1"/>
  </cols>
  <sheetData>
    <row r="1" spans="1:6" x14ac:dyDescent="0.45">
      <c r="A1" t="s">
        <v>0</v>
      </c>
    </row>
    <row r="3" spans="1:6" x14ac:dyDescent="0.4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  <c r="F3" s="1" t="s">
        <v>194</v>
      </c>
    </row>
    <row r="4" spans="1:6" x14ac:dyDescent="0.45">
      <c r="A4" s="1" t="s">
        <v>195</v>
      </c>
      <c r="B4" s="1" t="s">
        <v>200</v>
      </c>
      <c r="C4" s="2">
        <v>44995</v>
      </c>
      <c r="D4" s="1" t="s">
        <v>205</v>
      </c>
      <c r="E4" s="1">
        <v>36</v>
      </c>
      <c r="F4" s="3">
        <v>780000</v>
      </c>
    </row>
    <row r="5" spans="1:6" x14ac:dyDescent="0.45">
      <c r="A5" s="1" t="s">
        <v>196</v>
      </c>
      <c r="B5" s="1" t="s">
        <v>201</v>
      </c>
      <c r="C5" s="2">
        <v>44999</v>
      </c>
      <c r="D5" s="1" t="s">
        <v>205</v>
      </c>
      <c r="E5" s="1">
        <v>42</v>
      </c>
      <c r="F5" s="3">
        <v>960000</v>
      </c>
    </row>
    <row r="6" spans="1:6" x14ac:dyDescent="0.45">
      <c r="A6" s="1" t="s">
        <v>197</v>
      </c>
      <c r="B6" s="1" t="s">
        <v>202</v>
      </c>
      <c r="C6" s="2">
        <v>45000</v>
      </c>
      <c r="D6" s="1" t="s">
        <v>206</v>
      </c>
      <c r="E6" s="1">
        <v>30</v>
      </c>
      <c r="F6" s="3">
        <v>550000</v>
      </c>
    </row>
    <row r="7" spans="1:6" x14ac:dyDescent="0.45">
      <c r="A7" s="1" t="s">
        <v>198</v>
      </c>
      <c r="B7" s="1" t="s">
        <v>203</v>
      </c>
      <c r="C7" s="2">
        <v>45002</v>
      </c>
      <c r="D7" s="1" t="s">
        <v>207</v>
      </c>
      <c r="E7" s="1">
        <v>32</v>
      </c>
      <c r="F7" s="3">
        <v>830000</v>
      </c>
    </row>
    <row r="8" spans="1:6" x14ac:dyDescent="0.45">
      <c r="A8" s="1" t="s">
        <v>199</v>
      </c>
      <c r="B8" s="1" t="s">
        <v>204</v>
      </c>
      <c r="C8" s="2">
        <v>45006</v>
      </c>
      <c r="D8" s="1" t="s">
        <v>206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G13"/>
  <sheetViews>
    <sheetView workbookViewId="0">
      <selection activeCell="H15" sqref="H15"/>
    </sheetView>
  </sheetViews>
  <sheetFormatPr defaultRowHeight="17" x14ac:dyDescent="0.45"/>
  <cols>
    <col min="1" max="1" width="18.58203125" bestFit="1" customWidth="1"/>
    <col min="5" max="5" width="11.08203125" bestFit="1" customWidth="1"/>
    <col min="7" max="7" width="12.5" bestFit="1" customWidth="1"/>
  </cols>
  <sheetData>
    <row r="1" spans="1:7" ht="23" x14ac:dyDescent="0.45">
      <c r="A1" s="20" t="s">
        <v>81</v>
      </c>
      <c r="B1" s="20"/>
      <c r="C1" s="20"/>
      <c r="D1" s="20"/>
      <c r="E1" s="20"/>
      <c r="F1" s="20"/>
      <c r="G1" s="20"/>
    </row>
    <row r="3" spans="1:7" ht="17.5" thickBot="1" x14ac:dyDescent="0.5">
      <c r="A3" s="27" t="s">
        <v>82</v>
      </c>
      <c r="B3" s="27" t="s">
        <v>83</v>
      </c>
      <c r="C3" s="27" t="s">
        <v>84</v>
      </c>
      <c r="D3" s="27" t="s">
        <v>85</v>
      </c>
      <c r="E3" s="27" t="s">
        <v>86</v>
      </c>
      <c r="F3" s="27" t="s">
        <v>87</v>
      </c>
      <c r="G3" s="27" t="s">
        <v>88</v>
      </c>
    </row>
    <row r="4" spans="1:7" ht="17.5" thickTop="1" x14ac:dyDescent="0.45">
      <c r="A4" s="23" t="s">
        <v>89</v>
      </c>
      <c r="B4" s="23" t="s">
        <v>90</v>
      </c>
      <c r="C4" s="23">
        <v>320</v>
      </c>
      <c r="D4" s="23" t="s">
        <v>91</v>
      </c>
      <c r="E4" s="24">
        <v>45022</v>
      </c>
      <c r="F4" s="25">
        <v>1000</v>
      </c>
      <c r="G4" s="26">
        <v>16200000</v>
      </c>
    </row>
    <row r="5" spans="1:7" x14ac:dyDescent="0.45">
      <c r="A5" s="7" t="s">
        <v>92</v>
      </c>
      <c r="B5" s="7" t="s">
        <v>93</v>
      </c>
      <c r="C5" s="7">
        <v>250</v>
      </c>
      <c r="D5" s="7" t="s">
        <v>94</v>
      </c>
      <c r="E5" s="21">
        <v>45022</v>
      </c>
      <c r="F5" s="14">
        <v>500</v>
      </c>
      <c r="G5" s="22">
        <v>7936000</v>
      </c>
    </row>
    <row r="6" spans="1:7" x14ac:dyDescent="0.45">
      <c r="A6" s="7" t="s">
        <v>95</v>
      </c>
      <c r="B6" s="7" t="s">
        <v>96</v>
      </c>
      <c r="C6" s="7">
        <v>300</v>
      </c>
      <c r="D6" s="7" t="s">
        <v>97</v>
      </c>
      <c r="E6" s="21">
        <v>45023</v>
      </c>
      <c r="F6" s="14">
        <v>900</v>
      </c>
      <c r="G6" s="22">
        <v>13446000</v>
      </c>
    </row>
    <row r="7" spans="1:7" x14ac:dyDescent="0.45">
      <c r="A7" s="7" t="s">
        <v>98</v>
      </c>
      <c r="B7" s="7" t="s">
        <v>99</v>
      </c>
      <c r="C7" s="7">
        <v>360</v>
      </c>
      <c r="D7" s="7" t="s">
        <v>100</v>
      </c>
      <c r="E7" s="21">
        <v>45023</v>
      </c>
      <c r="F7" s="14">
        <v>1200</v>
      </c>
      <c r="G7" s="22">
        <v>21384000</v>
      </c>
    </row>
    <row r="8" spans="1:7" x14ac:dyDescent="0.45">
      <c r="A8" s="7" t="s">
        <v>101</v>
      </c>
      <c r="B8" s="7" t="s">
        <v>102</v>
      </c>
      <c r="C8" s="7">
        <v>295</v>
      </c>
      <c r="D8" s="7" t="s">
        <v>91</v>
      </c>
      <c r="E8" s="21">
        <v>45023</v>
      </c>
      <c r="F8" s="14">
        <v>1000</v>
      </c>
      <c r="G8" s="22">
        <v>13120000</v>
      </c>
    </row>
    <row r="9" spans="1:7" x14ac:dyDescent="0.45">
      <c r="A9" s="7" t="s">
        <v>103</v>
      </c>
      <c r="B9" s="7" t="s">
        <v>104</v>
      </c>
      <c r="C9" s="7">
        <v>440</v>
      </c>
      <c r="D9" s="7" t="s">
        <v>105</v>
      </c>
      <c r="E9" s="21">
        <v>45028</v>
      </c>
      <c r="F9" s="14">
        <v>1000</v>
      </c>
      <c r="G9" s="22">
        <v>22500000</v>
      </c>
    </row>
    <row r="10" spans="1:7" x14ac:dyDescent="0.45">
      <c r="A10" s="7" t="s">
        <v>106</v>
      </c>
      <c r="B10" s="7" t="s">
        <v>107</v>
      </c>
      <c r="C10" s="7">
        <v>350</v>
      </c>
      <c r="D10" s="7" t="s">
        <v>108</v>
      </c>
      <c r="E10" s="21">
        <v>45028</v>
      </c>
      <c r="F10" s="14">
        <v>900</v>
      </c>
      <c r="G10" s="22">
        <v>13050000</v>
      </c>
    </row>
    <row r="11" spans="1:7" x14ac:dyDescent="0.45">
      <c r="A11" s="7" t="s">
        <v>109</v>
      </c>
      <c r="B11" s="7" t="s">
        <v>110</v>
      </c>
      <c r="C11" s="7">
        <v>400</v>
      </c>
      <c r="D11" s="7" t="s">
        <v>100</v>
      </c>
      <c r="E11" s="21">
        <v>45030</v>
      </c>
      <c r="F11" s="14">
        <v>800</v>
      </c>
      <c r="G11" s="22">
        <v>21120000</v>
      </c>
    </row>
    <row r="12" spans="1:7" x14ac:dyDescent="0.45">
      <c r="A12" s="7" t="s">
        <v>111</v>
      </c>
      <c r="B12" s="7" t="s">
        <v>112</v>
      </c>
      <c r="C12" s="7">
        <v>330</v>
      </c>
      <c r="D12" s="7" t="s">
        <v>113</v>
      </c>
      <c r="E12" s="21">
        <v>45034</v>
      </c>
      <c r="F12" s="14">
        <v>1200</v>
      </c>
      <c r="G12" s="22">
        <v>17280000</v>
      </c>
    </row>
    <row r="13" spans="1:7" x14ac:dyDescent="0.45">
      <c r="A13" s="7" t="s">
        <v>114</v>
      </c>
      <c r="B13" s="7" t="s">
        <v>115</v>
      </c>
      <c r="C13" s="7">
        <v>420</v>
      </c>
      <c r="D13" s="7" t="s">
        <v>100</v>
      </c>
      <c r="E13" s="21">
        <v>45034</v>
      </c>
      <c r="F13" s="14">
        <v>600</v>
      </c>
      <c r="G13" s="22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G16"/>
  <sheetViews>
    <sheetView workbookViewId="0">
      <selection activeCell="B4" sqref="B4:B16"/>
    </sheetView>
  </sheetViews>
  <sheetFormatPr defaultRowHeight="17" x14ac:dyDescent="0.45"/>
  <cols>
    <col min="1" max="1" width="3.58203125" customWidth="1"/>
  </cols>
  <sheetData>
    <row r="2" spans="2:7" ht="21" x14ac:dyDescent="0.45">
      <c r="B2" s="16" t="s">
        <v>116</v>
      </c>
      <c r="C2" s="16"/>
      <c r="D2" s="16"/>
      <c r="E2" s="16"/>
      <c r="F2" s="16"/>
      <c r="G2" s="16"/>
    </row>
    <row r="4" spans="2:7" x14ac:dyDescent="0.45">
      <c r="B4" t="s">
        <v>208</v>
      </c>
      <c r="C4" t="s">
        <v>166</v>
      </c>
      <c r="D4" t="s">
        <v>209</v>
      </c>
      <c r="E4" t="s">
        <v>210</v>
      </c>
      <c r="F4" t="s">
        <v>211</v>
      </c>
      <c r="G4" t="s">
        <v>212</v>
      </c>
    </row>
    <row r="5" spans="2:7" x14ac:dyDescent="0.45">
      <c r="B5" t="s">
        <v>213</v>
      </c>
      <c r="C5" t="s">
        <v>214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45">
      <c r="B6" t="s">
        <v>213</v>
      </c>
      <c r="C6" t="s">
        <v>215</v>
      </c>
      <c r="D6">
        <v>18.2</v>
      </c>
      <c r="E6">
        <v>23.5</v>
      </c>
      <c r="F6">
        <v>44.2</v>
      </c>
      <c r="G6">
        <v>69.3</v>
      </c>
    </row>
    <row r="7" spans="2:7" x14ac:dyDescent="0.45">
      <c r="B7" t="s">
        <v>213</v>
      </c>
      <c r="C7" t="s">
        <v>216</v>
      </c>
      <c r="D7">
        <v>31.2</v>
      </c>
      <c r="E7">
        <v>38.4</v>
      </c>
      <c r="F7">
        <v>64.2</v>
      </c>
      <c r="G7">
        <v>69.400000000000006</v>
      </c>
    </row>
    <row r="8" spans="2:7" x14ac:dyDescent="0.45">
      <c r="B8" t="s">
        <v>217</v>
      </c>
      <c r="C8" t="s">
        <v>214</v>
      </c>
      <c r="D8">
        <v>2.1</v>
      </c>
      <c r="E8">
        <v>5.2</v>
      </c>
      <c r="F8">
        <v>10.6</v>
      </c>
      <c r="G8">
        <v>17.8</v>
      </c>
    </row>
    <row r="9" spans="2:7" x14ac:dyDescent="0.45">
      <c r="B9" t="s">
        <v>217</v>
      </c>
      <c r="C9" t="s">
        <v>215</v>
      </c>
      <c r="D9">
        <v>8.6</v>
      </c>
      <c r="E9">
        <v>9.4</v>
      </c>
      <c r="F9">
        <v>12.4</v>
      </c>
      <c r="G9">
        <v>16.5</v>
      </c>
    </row>
    <row r="10" spans="2:7" x14ac:dyDescent="0.45">
      <c r="B10" t="s">
        <v>217</v>
      </c>
      <c r="C10" t="s">
        <v>216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45">
      <c r="B11" t="s">
        <v>218</v>
      </c>
      <c r="C11" t="s">
        <v>214</v>
      </c>
      <c r="D11">
        <v>-2.1</v>
      </c>
      <c r="E11">
        <v>0.2</v>
      </c>
      <c r="F11">
        <v>5.4</v>
      </c>
      <c r="G11">
        <v>11.9</v>
      </c>
    </row>
    <row r="12" spans="2:7" x14ac:dyDescent="0.45">
      <c r="B12" t="s">
        <v>218</v>
      </c>
      <c r="C12" t="s">
        <v>215</v>
      </c>
      <c r="D12">
        <v>-1.9</v>
      </c>
      <c r="E12">
        <v>0.6</v>
      </c>
      <c r="F12">
        <v>5.7</v>
      </c>
      <c r="G12">
        <v>12.3</v>
      </c>
    </row>
    <row r="13" spans="2:7" x14ac:dyDescent="0.45">
      <c r="B13" t="s">
        <v>218</v>
      </c>
      <c r="C13" t="s">
        <v>216</v>
      </c>
      <c r="D13">
        <v>0.1</v>
      </c>
      <c r="E13">
        <v>1.9</v>
      </c>
      <c r="F13">
        <v>6.6</v>
      </c>
      <c r="G13">
        <v>12.9</v>
      </c>
    </row>
    <row r="14" spans="2:7" x14ac:dyDescent="0.45">
      <c r="B14" t="s">
        <v>219</v>
      </c>
      <c r="C14" t="s">
        <v>214</v>
      </c>
      <c r="D14">
        <v>58</v>
      </c>
      <c r="E14">
        <v>56</v>
      </c>
      <c r="F14">
        <v>56</v>
      </c>
      <c r="G14">
        <v>55</v>
      </c>
    </row>
    <row r="15" spans="2:7" x14ac:dyDescent="0.45">
      <c r="B15" t="s">
        <v>219</v>
      </c>
      <c r="C15" t="s">
        <v>215</v>
      </c>
      <c r="D15">
        <v>62</v>
      </c>
      <c r="E15">
        <v>59</v>
      </c>
      <c r="F15">
        <v>58</v>
      </c>
      <c r="G15">
        <v>56</v>
      </c>
    </row>
    <row r="16" spans="2:7" x14ac:dyDescent="0.45">
      <c r="B16" t="s">
        <v>219</v>
      </c>
      <c r="C16" t="s">
        <v>216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35"/>
  <sheetViews>
    <sheetView topLeftCell="A19" workbookViewId="0">
      <selection activeCell="D27" sqref="D27:D35"/>
    </sheetView>
  </sheetViews>
  <sheetFormatPr defaultRowHeight="17" x14ac:dyDescent="0.45"/>
  <cols>
    <col min="2" max="2" width="11.25" bestFit="1" customWidth="1"/>
    <col min="3" max="3" width="10.83203125" bestFit="1" customWidth="1"/>
    <col min="4" max="4" width="10.5" bestFit="1" customWidth="1"/>
    <col min="5" max="5" width="9.83203125" bestFit="1" customWidth="1"/>
    <col min="9" max="9" width="11" bestFit="1" customWidth="1"/>
  </cols>
  <sheetData>
    <row r="1" spans="1:10" x14ac:dyDescent="0.45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45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45">
      <c r="A3" s="7" t="s">
        <v>14</v>
      </c>
      <c r="B3" s="8">
        <v>45022</v>
      </c>
      <c r="C3" s="7">
        <v>4</v>
      </c>
      <c r="D3" s="7" t="str">
        <f>MONTH(WORKDAY(B3,C3))&amp;"/"&amp;DAY(WORKDAY(B3,C3))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45">
      <c r="A4" s="7" t="s">
        <v>17</v>
      </c>
      <c r="B4" s="8">
        <v>45023</v>
      </c>
      <c r="C4" s="7">
        <v>6</v>
      </c>
      <c r="D4" s="7" t="str">
        <f t="shared" ref="D4:D11" si="0">MONTH(WORKDAY(B4,C4))&amp;"/"&amp;DAY(WORKDAY(B4,C4))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45">
      <c r="A5" s="7" t="s">
        <v>20</v>
      </c>
      <c r="B5" s="8">
        <v>45023</v>
      </c>
      <c r="C5" s="7">
        <v>4</v>
      </c>
      <c r="D5" s="7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45">
      <c r="A6" s="7" t="s">
        <v>22</v>
      </c>
      <c r="B6" s="8">
        <v>45028</v>
      </c>
      <c r="C6" s="7">
        <v>7</v>
      </c>
      <c r="D6" s="7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45">
      <c r="A7" s="7" t="s">
        <v>25</v>
      </c>
      <c r="B7" s="8">
        <v>45028</v>
      </c>
      <c r="C7" s="7">
        <v>5</v>
      </c>
      <c r="D7" s="7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45">
      <c r="A8" s="7" t="s">
        <v>27</v>
      </c>
      <c r="B8" s="8">
        <v>45033</v>
      </c>
      <c r="C8" s="7">
        <v>5</v>
      </c>
      <c r="D8" s="7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45">
      <c r="A9" s="7" t="s">
        <v>29</v>
      </c>
      <c r="B9" s="8">
        <v>45034</v>
      </c>
      <c r="C9" s="7">
        <v>4</v>
      </c>
      <c r="D9" s="7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45">
      <c r="A10" s="7" t="s">
        <v>31</v>
      </c>
      <c r="B10" s="8">
        <v>45034</v>
      </c>
      <c r="C10" s="7">
        <v>7</v>
      </c>
      <c r="D10" s="7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45">
      <c r="A11" s="7" t="s">
        <v>33</v>
      </c>
      <c r="B11" s="8">
        <v>45035</v>
      </c>
      <c r="C11" s="7">
        <v>3</v>
      </c>
      <c r="D11" s="7" t="str">
        <f t="shared" si="0"/>
        <v>4/24</v>
      </c>
      <c r="F11" s="17" t="s">
        <v>34</v>
      </c>
      <c r="G11" s="18"/>
      <c r="H11" s="18"/>
      <c r="I11" s="19"/>
      <c r="J11" s="7" t="e">
        <f>DAVERAGE(F2:J10, H2:H10, "상공고")</f>
        <v>#VALUE!</v>
      </c>
    </row>
    <row r="13" spans="1:10" x14ac:dyDescent="0.45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45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45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28" t="str">
        <f>IF( LARGE($I$15:$I$23,3)&lt;=I15, "◆", IF(SMALL($I$15:$I$23,3) &gt;=I15, "◇",""))</f>
        <v>◆</v>
      </c>
    </row>
    <row r="16" spans="1:10" x14ac:dyDescent="0.45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28" t="str">
        <f t="shared" ref="J16:J23" si="1">IF( LARGE($I$15:$I$23,3)&lt;=I16, "◆", IF(SMALL($I$15:$I$23,3) &gt;=I16, "◇",""))</f>
        <v>◇</v>
      </c>
    </row>
    <row r="17" spans="1:10" x14ac:dyDescent="0.45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28" t="str">
        <f t="shared" si="1"/>
        <v>◇</v>
      </c>
    </row>
    <row r="18" spans="1:10" x14ac:dyDescent="0.45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28" t="str">
        <f t="shared" si="1"/>
        <v>◆</v>
      </c>
    </row>
    <row r="19" spans="1:10" x14ac:dyDescent="0.45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28" t="str">
        <f t="shared" si="1"/>
        <v/>
      </c>
    </row>
    <row r="20" spans="1:10" x14ac:dyDescent="0.45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28" t="str">
        <f t="shared" si="1"/>
        <v>◇</v>
      </c>
    </row>
    <row r="21" spans="1:10" x14ac:dyDescent="0.45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28" t="str">
        <f t="shared" si="1"/>
        <v/>
      </c>
    </row>
    <row r="22" spans="1:10" x14ac:dyDescent="0.45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28" t="str">
        <f t="shared" si="1"/>
        <v>◆</v>
      </c>
    </row>
    <row r="23" spans="1:10" x14ac:dyDescent="0.45">
      <c r="A23" s="17" t="s">
        <v>66</v>
      </c>
      <c r="B23" s="18"/>
      <c r="C23" s="18"/>
      <c r="D23" s="19"/>
      <c r="E23" s="12" t="s">
        <v>220</v>
      </c>
      <c r="G23" s="7" t="s">
        <v>67</v>
      </c>
      <c r="H23" s="7" t="s">
        <v>55</v>
      </c>
      <c r="I23" s="11">
        <v>2012000</v>
      </c>
      <c r="J23" s="28" t="str">
        <f t="shared" si="1"/>
        <v/>
      </c>
    </row>
    <row r="25" spans="1:10" x14ac:dyDescent="0.45">
      <c r="A25" s="5" t="s">
        <v>68</v>
      </c>
      <c r="B25" s="4" t="s">
        <v>69</v>
      </c>
    </row>
    <row r="26" spans="1:10" x14ac:dyDescent="0.45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45">
      <c r="A27" s="7">
        <v>1</v>
      </c>
      <c r="B27" s="7" t="s">
        <v>74</v>
      </c>
      <c r="C27" s="7">
        <v>3</v>
      </c>
      <c r="D27" s="11">
        <f>IFERROR( HLOOKUP(B27,$F$27:$J$28,2,FALSE)*C27, 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45">
      <c r="A28" s="7">
        <v>2</v>
      </c>
      <c r="B28" s="7" t="s">
        <v>75</v>
      </c>
      <c r="C28" s="7">
        <v>2</v>
      </c>
      <c r="D28" s="11">
        <f t="shared" ref="D28:D35" si="2">IFERROR( HLOOKUP(B28,$F$27:$J$28,2,FALSE)*C28, 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45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45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45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45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45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45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45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6"/>
  <sheetViews>
    <sheetView topLeftCell="A10" workbookViewId="0">
      <selection activeCell="F18" sqref="F18"/>
    </sheetView>
  </sheetViews>
  <sheetFormatPr defaultRowHeight="17" x14ac:dyDescent="0.45"/>
  <cols>
    <col min="1" max="1" width="11.4140625" customWidth="1"/>
    <col min="2" max="2" width="12.5" bestFit="1" customWidth="1"/>
    <col min="3" max="3" width="14.5" customWidth="1"/>
    <col min="4" max="4" width="12.5" customWidth="1"/>
    <col min="5" max="5" width="14.5" customWidth="1"/>
    <col min="6" max="6" width="12.5" bestFit="1" customWidth="1"/>
    <col min="7" max="7" width="14.5" bestFit="1" customWidth="1"/>
    <col min="8" max="8" width="17.1640625" bestFit="1" customWidth="1"/>
    <col min="9" max="9" width="19.1640625" bestFit="1" customWidth="1"/>
  </cols>
  <sheetData>
    <row r="1" spans="1:6" ht="21" x14ac:dyDescent="0.45">
      <c r="A1" s="16" t="s">
        <v>117</v>
      </c>
      <c r="B1" s="16"/>
      <c r="C1" s="16"/>
      <c r="D1" s="16"/>
      <c r="E1" s="16"/>
      <c r="F1" s="16"/>
    </row>
    <row r="3" spans="1:6" x14ac:dyDescent="0.45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45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45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45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45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45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45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45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45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45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45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45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45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45">
      <c r="B18" s="29" t="s">
        <v>223</v>
      </c>
    </row>
    <row r="19" spans="1:7" x14ac:dyDescent="0.45">
      <c r="B19" t="s">
        <v>133</v>
      </c>
      <c r="D19" t="s">
        <v>125</v>
      </c>
      <c r="F19" t="s">
        <v>128</v>
      </c>
    </row>
    <row r="20" spans="1:7" x14ac:dyDescent="0.45">
      <c r="A20" s="29" t="s">
        <v>221</v>
      </c>
      <c r="B20" t="s">
        <v>224</v>
      </c>
      <c r="C20" t="s">
        <v>225</v>
      </c>
      <c r="D20" t="s">
        <v>224</v>
      </c>
      <c r="E20" t="s">
        <v>225</v>
      </c>
      <c r="F20" t="s">
        <v>224</v>
      </c>
      <c r="G20" t="s">
        <v>225</v>
      </c>
    </row>
    <row r="21" spans="1:7" x14ac:dyDescent="0.45">
      <c r="A21" s="30" t="s">
        <v>127</v>
      </c>
      <c r="B21" s="31">
        <v>46</v>
      </c>
      <c r="C21" s="32">
        <v>13294000</v>
      </c>
      <c r="D21" s="31">
        <v>62</v>
      </c>
      <c r="E21" s="32">
        <v>17918000</v>
      </c>
      <c r="F21" s="31">
        <v>35</v>
      </c>
      <c r="G21" s="32">
        <v>10115000</v>
      </c>
    </row>
    <row r="22" spans="1:7" x14ac:dyDescent="0.45">
      <c r="A22" s="30" t="s">
        <v>124</v>
      </c>
      <c r="B22" s="31">
        <v>53</v>
      </c>
      <c r="C22" s="32">
        <v>55968000</v>
      </c>
      <c r="D22" s="31">
        <v>28</v>
      </c>
      <c r="E22" s="32">
        <v>29568000</v>
      </c>
      <c r="F22" s="31">
        <v>38</v>
      </c>
      <c r="G22" s="32">
        <v>40128000</v>
      </c>
    </row>
    <row r="23" spans="1:7" x14ac:dyDescent="0.45">
      <c r="A23" s="30" t="s">
        <v>136</v>
      </c>
      <c r="B23" s="31"/>
      <c r="C23" s="32"/>
      <c r="D23" s="31">
        <v>27</v>
      </c>
      <c r="E23" s="32">
        <v>10152000</v>
      </c>
      <c r="F23" s="31">
        <v>15</v>
      </c>
      <c r="G23" s="32">
        <v>5640000</v>
      </c>
    </row>
    <row r="24" spans="1:7" x14ac:dyDescent="0.45">
      <c r="A24" s="30" t="s">
        <v>132</v>
      </c>
      <c r="B24" s="31">
        <v>61</v>
      </c>
      <c r="C24" s="32">
        <v>42639000</v>
      </c>
      <c r="D24" s="31"/>
      <c r="E24" s="32"/>
      <c r="F24" s="31">
        <v>24</v>
      </c>
      <c r="G24" s="32">
        <v>16776000</v>
      </c>
    </row>
    <row r="25" spans="1:7" x14ac:dyDescent="0.45">
      <c r="A25" s="30" t="s">
        <v>130</v>
      </c>
      <c r="B25" s="31">
        <v>22</v>
      </c>
      <c r="C25" s="32">
        <v>42900000</v>
      </c>
      <c r="D25" s="31">
        <v>19</v>
      </c>
      <c r="E25" s="32">
        <v>37050000</v>
      </c>
      <c r="F25" s="31"/>
      <c r="G25" s="32"/>
    </row>
    <row r="26" spans="1:7" x14ac:dyDescent="0.45">
      <c r="A26" s="30" t="s">
        <v>222</v>
      </c>
      <c r="B26" s="31">
        <v>45.5</v>
      </c>
      <c r="C26" s="32">
        <v>38700250</v>
      </c>
      <c r="D26" s="31">
        <v>34</v>
      </c>
      <c r="E26" s="32">
        <v>23672000</v>
      </c>
      <c r="F26" s="31">
        <v>28</v>
      </c>
      <c r="G26" s="32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8.5" customWidth="1"/>
    <col min="4" max="6" width="10.58203125" bestFit="1" customWidth="1" outlineLevel="1"/>
  </cols>
  <sheetData>
    <row r="1" spans="2:6" ht="17.5" thickBot="1" x14ac:dyDescent="0.5"/>
    <row r="2" spans="2:6" x14ac:dyDescent="0.45">
      <c r="B2" s="37" t="s">
        <v>231</v>
      </c>
      <c r="C2" s="38"/>
      <c r="D2" s="44"/>
      <c r="E2" s="44"/>
      <c r="F2" s="44"/>
    </row>
    <row r="3" spans="2:6" collapsed="1" x14ac:dyDescent="0.45">
      <c r="B3" s="36"/>
      <c r="C3" s="36"/>
      <c r="D3" s="45" t="s">
        <v>233</v>
      </c>
      <c r="E3" s="45" t="s">
        <v>228</v>
      </c>
      <c r="F3" s="45" t="s">
        <v>230</v>
      </c>
    </row>
    <row r="4" spans="2:6" ht="48" hidden="1" outlineLevel="1" x14ac:dyDescent="0.45">
      <c r="B4" s="40"/>
      <c r="C4" s="40"/>
      <c r="D4" s="33"/>
      <c r="E4" s="47" t="s">
        <v>229</v>
      </c>
      <c r="F4" s="47" t="s">
        <v>229</v>
      </c>
    </row>
    <row r="5" spans="2:6" x14ac:dyDescent="0.45">
      <c r="B5" s="41" t="s">
        <v>232</v>
      </c>
      <c r="C5" s="42"/>
      <c r="D5" s="39"/>
      <c r="E5" s="39"/>
      <c r="F5" s="39"/>
    </row>
    <row r="6" spans="2:6" outlineLevel="1" x14ac:dyDescent="0.45">
      <c r="B6" s="40"/>
      <c r="C6" s="40" t="s">
        <v>226</v>
      </c>
      <c r="D6" s="34">
        <v>0.05</v>
      </c>
      <c r="E6" s="46">
        <v>0.06</v>
      </c>
      <c r="F6" s="46">
        <v>0.04</v>
      </c>
    </row>
    <row r="7" spans="2:6" x14ac:dyDescent="0.45">
      <c r="B7" s="41" t="s">
        <v>234</v>
      </c>
      <c r="C7" s="42"/>
      <c r="D7" s="39"/>
      <c r="E7" s="39"/>
      <c r="F7" s="39"/>
    </row>
    <row r="8" spans="2:6" ht="17.5" outlineLevel="1" thickBot="1" x14ac:dyDescent="0.5">
      <c r="B8" s="43"/>
      <c r="C8" s="43" t="s">
        <v>227</v>
      </c>
      <c r="D8" s="35">
        <v>1858000</v>
      </c>
      <c r="E8" s="35">
        <v>1886000</v>
      </c>
      <c r="F8" s="35">
        <v>1830000</v>
      </c>
    </row>
    <row r="9" spans="2:6" x14ac:dyDescent="0.45">
      <c r="B9" t="s">
        <v>235</v>
      </c>
    </row>
    <row r="10" spans="2:6" x14ac:dyDescent="0.45">
      <c r="B10" t="s">
        <v>236</v>
      </c>
    </row>
    <row r="11" spans="2:6" x14ac:dyDescent="0.45">
      <c r="B11" t="s">
        <v>237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:C8"/>
  <sheetViews>
    <sheetView workbookViewId="0">
      <selection activeCell="C8" sqref="C8"/>
    </sheetView>
  </sheetViews>
  <sheetFormatPr defaultRowHeight="17" x14ac:dyDescent="0.45"/>
  <cols>
    <col min="1" max="1" width="3.58203125" customWidth="1"/>
    <col min="2" max="3" width="12.58203125" customWidth="1"/>
  </cols>
  <sheetData>
    <row r="2" spans="2:3" ht="21" x14ac:dyDescent="0.45">
      <c r="B2" s="16" t="s">
        <v>144</v>
      </c>
      <c r="C2" s="16"/>
    </row>
    <row r="4" spans="2:3" x14ac:dyDescent="0.45">
      <c r="B4" s="10" t="s">
        <v>145</v>
      </c>
      <c r="C4" s="7" t="s">
        <v>150</v>
      </c>
    </row>
    <row r="5" spans="2:3" x14ac:dyDescent="0.45">
      <c r="B5" s="10" t="s">
        <v>146</v>
      </c>
      <c r="C5" s="14">
        <v>62000000</v>
      </c>
    </row>
    <row r="6" spans="2:3" x14ac:dyDescent="0.45">
      <c r="B6" s="10" t="s">
        <v>147</v>
      </c>
      <c r="C6" s="13">
        <v>0.05</v>
      </c>
    </row>
    <row r="7" spans="2:3" x14ac:dyDescent="0.45">
      <c r="B7" s="10" t="s">
        <v>148</v>
      </c>
      <c r="C7" s="14">
        <v>36</v>
      </c>
    </row>
    <row r="8" spans="2:3" x14ac:dyDescent="0.45">
      <c r="B8" s="10" t="s">
        <v>149</v>
      </c>
      <c r="C8" s="14">
        <f>ROUND(PMT(C6/12,C7,-C5),-3)</f>
        <v>1858000</v>
      </c>
    </row>
  </sheetData>
  <scenarios current="1" sqref="C8">
    <scenario name="금리인상" locked="1" count="1" user="LG" comment="만든 사람 LG 날짜 2024-10-02">
      <inputCells r="C6" val="0.06" numFmtId="9"/>
    </scenario>
    <scenario name="금리인하" locked="1" count="1" user="LG" comment="만든 사람 LG 날짜 2024-10-02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F10"/>
  <sheetViews>
    <sheetView workbookViewId="0">
      <selection activeCell="E14" sqref="E14"/>
    </sheetView>
  </sheetViews>
  <sheetFormatPr defaultRowHeight="17" x14ac:dyDescent="0.45"/>
  <sheetData>
    <row r="1" spans="1:6" ht="21" x14ac:dyDescent="0.45">
      <c r="A1" s="16" t="s">
        <v>151</v>
      </c>
      <c r="B1" s="16"/>
      <c r="C1" s="16"/>
      <c r="D1" s="16"/>
      <c r="E1" s="16"/>
      <c r="F1" s="16"/>
    </row>
    <row r="3" spans="1:6" x14ac:dyDescent="0.45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45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45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45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45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45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45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45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95250</xdr:colOff>
                    <xdr:row>11</xdr:row>
                    <xdr:rowOff>57150</xdr:rowOff>
                  </from>
                  <to>
                    <xdr:col>3</xdr:col>
                    <xdr:colOff>596900</xdr:colOff>
                    <xdr:row>12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11"/>
  <sheetViews>
    <sheetView tabSelected="1" workbookViewId="0">
      <selection activeCell="J25" sqref="J25"/>
    </sheetView>
  </sheetViews>
  <sheetFormatPr defaultRowHeight="17" x14ac:dyDescent="0.45"/>
  <cols>
    <col min="5" max="6" width="11" bestFit="1" customWidth="1"/>
  </cols>
  <sheetData>
    <row r="1" spans="1:6" ht="21" x14ac:dyDescent="0.45">
      <c r="A1" s="16" t="s">
        <v>164</v>
      </c>
      <c r="B1" s="16"/>
      <c r="C1" s="16"/>
      <c r="D1" s="16"/>
      <c r="E1" s="16"/>
      <c r="F1" s="16"/>
    </row>
    <row r="3" spans="1:6" x14ac:dyDescent="0.45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45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45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45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45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45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45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45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45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LG</cp:lastModifiedBy>
  <dcterms:created xsi:type="dcterms:W3CDTF">2023-04-27T08:01:32Z</dcterms:created>
  <dcterms:modified xsi:type="dcterms:W3CDTF">2024-10-02T10:42:15Z</dcterms:modified>
</cp:coreProperties>
</file>