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13_ncr:1_{28649421-198A-4888-B5C4-A02A59F48696}" xr6:coauthVersionLast="47" xr6:coauthVersionMax="47" xr10:uidLastSave="{00000000-0000-0000-0000-000000000000}"/>
  <bookViews>
    <workbookView xWindow="-108" yWindow="-108" windowWidth="23256" windowHeight="12456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E5" i="7"/>
  <c r="E6" i="7"/>
  <c r="E7" i="7"/>
  <c r="E8" i="7"/>
  <c r="E9" i="7"/>
  <c r="E10" i="7"/>
  <c r="E11" i="7"/>
  <c r="E12" i="7"/>
  <c r="E4" i="7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I13" i="9"/>
  <c r="H5" i="9"/>
  <c r="J5" i="9" s="1"/>
  <c r="H6" i="9"/>
  <c r="H7" i="9"/>
  <c r="H8" i="9"/>
  <c r="H9" i="9"/>
  <c r="H10" i="9"/>
  <c r="H11" i="9"/>
  <c r="H12" i="9"/>
  <c r="H13" i="9"/>
  <c r="J13" i="9" s="1"/>
  <c r="H4" i="9"/>
  <c r="I4" i="9" s="1"/>
  <c r="D5" i="9"/>
  <c r="E5" i="9"/>
  <c r="F5" i="9" s="1"/>
  <c r="D6" i="9"/>
  <c r="I6" i="9" s="1"/>
  <c r="E6" i="9"/>
  <c r="F6" i="9" s="1"/>
  <c r="D7" i="9"/>
  <c r="I7" i="9" s="1"/>
  <c r="E7" i="9"/>
  <c r="F7" i="9" s="1"/>
  <c r="D8" i="9"/>
  <c r="E8" i="9" s="1"/>
  <c r="F8" i="9" s="1"/>
  <c r="D9" i="9"/>
  <c r="I9" i="9" s="1"/>
  <c r="D10" i="9"/>
  <c r="E10" i="9" s="1"/>
  <c r="F10" i="9" s="1"/>
  <c r="D11" i="9"/>
  <c r="E11" i="9" s="1"/>
  <c r="F11" i="9" s="1"/>
  <c r="D12" i="9"/>
  <c r="E12" i="9" s="1"/>
  <c r="F12" i="9" s="1"/>
  <c r="D13" i="9"/>
  <c r="E13" i="9"/>
  <c r="F13" i="9" s="1"/>
  <c r="D4" i="9"/>
  <c r="E4" i="9" s="1"/>
  <c r="I12" i="9" l="1"/>
  <c r="I11" i="9"/>
  <c r="I10" i="9"/>
  <c r="I5" i="9"/>
  <c r="J12" i="9"/>
  <c r="J11" i="9"/>
  <c r="J10" i="9"/>
  <c r="J8" i="9"/>
  <c r="J7" i="9"/>
  <c r="J6" i="9"/>
  <c r="F4" i="9"/>
  <c r="J4" i="9"/>
  <c r="E9" i="9"/>
  <c r="F9" i="9" s="1"/>
  <c r="I8" i="9"/>
  <c r="J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CE7E90F5-E377-4F2E-8E55-7A061FE259A3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<sst xmlns="http://schemas.openxmlformats.org/spreadsheetml/2006/main" count="399" uniqueCount="299">
  <si>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</si>
  <si>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</si>
  <si>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</si>
  <si>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</si>
  <si>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</si>
  <si>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</si>
  <si>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</si>
  <si>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</si>
  <si>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</si>
  <si>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</si>
  <si>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</si>
  <si>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</si>
  <si>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</si>
  <si>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</si>
  <si>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</si>
  <si>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</si>
  <si>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</si>
  <si>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</si>
  <si>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</si>
  <si>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</si>
  <si>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</si>
  <si>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</si>
  <si>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</si>
  <si>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</si>
  <si>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</si>
  <si>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</si>
  <si>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</si>
  <si>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</si>
  <si>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</si>
  <si>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</si>
  <si>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</si>
  <si>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</si>
  <si>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</si>
  <si>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</si>
  <si>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</si>
  <si>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</si>
  <si>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</si>
  <si>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</si>
  <si>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</si>
  <si>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</si>
  <si>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</si>
  <si>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</si>
  <si>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</si>
  <si>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</si>
  <si>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</si>
  <si>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</si>
  <si>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</si>
  <si>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</si>
  <si>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</si>
  <si>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</si>
  <si>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</si>
  <si>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</si>
  <si>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</si>
  <si>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</si>
  <si>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</si>
  <si>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</si>
  <si>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</si>
  <si>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</si>
  <si>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</si>
  <si>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</si>
  <si>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</si>
  <si>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</si>
  <si>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</si>
  <si>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</si>
  <si>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</si>
  <si>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</si>
  <si>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</si>
  <si>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</si>
  <si>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</si>
  <si>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</si>
  <si>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</si>
  <si>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</si>
  <si>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</si>
  <si>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</si>
  <si>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</si>
  <si>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</si>
  <si>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</si>
  <si>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</si>
  <si>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</si>
  <si>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</si>
  <si>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</si>
  <si>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</si>
  <si>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</si>
  <si>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</si>
  <si>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</si>
  <si>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</si>
  <si>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</si>
  <si>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</si>
  <si>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</si>
  <si>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</si>
  <si>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</si>
  <si>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</si>
  <si>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</si>
  <si>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</si>
  <si>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</si>
  <si>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</si>
  <si>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</si>
  <si>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</si>
  <si>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</si>
  <si>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</si>
  <si>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</si>
  <si>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</si>
  <si>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</si>
  <si>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</si>
  <si>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</si>
  <si>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</si>
  <si>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</si>
  <si>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</si>
  <si>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</si>
  <si>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</si>
  <si>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</si>
  <si>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</si>
  <si>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</si>
  <si>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</si>
  <si>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</si>
  <si>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</si>
  <si>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</si>
  <si>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</si>
  <si>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</si>
  <si>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</si>
  <si>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</si>
  <si>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</si>
  <si>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</si>
  <si>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</si>
  <si>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</si>
  <si>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</si>
  <si>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</si>
  <si>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</si>
  <si>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</si>
  <si>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</si>
  <si>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</si>
  <si>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</si>
  <si>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</si>
  <si>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</si>
  <si>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</si>
  <si>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</si>
  <si>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</si>
  <si>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</si>
  <si>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</si>
  <si>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</si>
  <si>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</si>
  <si>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</si>
  <si>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</si>
  <si>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</si>
  <si>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</si>
  <si>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</si>
  <si>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</si>
  <si>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</si>
  <si>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</si>
  <si>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</si>
  <si>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</si>
  <si>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</si>
  <si>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</si>
  <si>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</si>
  <si>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</si>
  <si>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</si>
  <si>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</si>
  <si>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</si>
  <si>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</si>
  <si>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</si>
  <si>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</si>
  <si>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</si>
  <si>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</si>
  <si>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</si>
  <si>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</si>
  <si>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</si>
  <si>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</si>
  <si>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</si>
  <si>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</si>
  <si>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</si>
  <si>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</si>
  <si>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</si>
  <si>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</si>
  <si>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</si>
  <si>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</si>
  <si>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</si>
  <si>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</si>
  <si>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</si>
  <si>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</si>
  <si>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</si>
  <si>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</si>
  <si>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</si>
  <si>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</si>
  <si>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</si>
  <si>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</si>
  <si>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</si>
  <si>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</si>
  <si>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</si>
  <si>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</si>
  <si>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</si>
  <si>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</si>
  <si>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</si>
  <si>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</si>
  <si>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</si>
  <si>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</si>
  <si>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</si>
  <si>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</si>
  <si>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</si>
  <si>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</si>
  <si>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</si>
  <si>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</si>
  <si>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</si>
  <si>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</si>
  <si>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</si>
  <si>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</si>
  <si>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</si>
  <si>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</si>
  <si>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</si>
  <si>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</si>
  <si>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</si>
  <si>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</si>
  <si>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</si>
  <si>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</si>
  <si>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</si>
  <si>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</si>
  <si>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</si>
  <si>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</si>
  <si>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</si>
  <si>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</si>
  <si>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</si>
  <si>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</si>
  <si>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</si>
  <si>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</si>
  <si>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</si>
  <si>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</si>
  <si>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</si>
  <si>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</si>
  <si>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</si>
  <si>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</si>
  <si>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</si>
  <si>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</si>
  <si>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</si>
  <si>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</si>
  <si>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</si>
  <si>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</si>
  <si>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</si>
  <si>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</si>
  <si>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</si>
  <si>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</si>
  <si>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</si>
  <si>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</si>
  <si>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</si>
  <si>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</si>
  <si>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</si>
  <si>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</si>
  <si>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</si>
  <si>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</si>
  <si>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</si>
  <si>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김명윤</t>
    <phoneticPr fontId="1" type="noConversion"/>
  </si>
  <si>
    <t>최석훈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</si>
  <si>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</si>
  <si>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</si>
  <si>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</si>
  <si>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</si>
  <si>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</si>
  <si>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</si>
  <si>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</si>
  <si>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</si>
  <si>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</si>
  <si>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</si>
  <si>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</si>
  <si>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</si>
  <si>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</si>
  <si>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</si>
  <si>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</si>
  <si>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</si>
  <si>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</si>
  <si>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</si>
  <si>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</si>
  <si>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</si>
  <si>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</si>
  <si>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</si>
  <si>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</si>
  <si>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</si>
  <si>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</si>
  <si>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</si>
  <si>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</si>
  <si>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</si>
  <si>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</si>
  <si>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</si>
  <si>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</si>
  <si>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</si>
  <si>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</si>
  <si>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</si>
  <si>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</si>
  <si>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</si>
  <si>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</si>
  <si>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User 날짜 2025-12-04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</si>
  <si>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</si>
  <si>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</si>
  <si>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</si>
  <si>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</si>
  <si>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</si>
  <si>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</si>
  <si>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</si>
  <si>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</si>
  <si>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</si>
  <si>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 xml:space="preserve"> </t>
    <phoneticPr fontId="1" type="noConversion"/>
  </si>
  <si>
    <t>대*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</si>
</sst>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0" xfId="0" pivotButton="1">
      <alignment vertical="center"/>
    </xf>
    <xf numFmtId="9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11" fillId="3" borderId="8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5" fillId="0" borderId="0" xfId="0" applyFont="1" applyAlignment="1">
      <alignment vertical="top" wrapText="1"/>
    </xf>
    <xf numFmtId="0" fontId="0" fillId="0" borderId="9" xfId="0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3" name="사각형: 빗면 2">
          <a:extLst>
            <a:ext uri="{FF2B5EF4-FFF2-40B4-BE49-F238E27FC236}">
              <a16:creationId xmlns:a16="http://schemas.microsoft.com/office/drawing/2014/main" id="{59443205-0524-2BF9-BBAC-009BD0B05570}"/>
            </a:ext>
          </a:extLst>
        </xdr:cNvPr>
        <xdr:cNvSpPr/>
      </xdr:nvSpPr>
      <xdr:spPr>
        <a:xfrm>
          <a:off x="377952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0.22869</cdr:x>
      <cdr:y>0.21121</cdr:y>
    </cdr:from>
    <cdr:to>
      <cdr:x>0.40199</cdr:x>
      <cdr:y>0.28919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8925D52D-E9F7-410B-3CC3-0DA887E23408}"/>
            </a:ext>
          </a:extLst>
        </cdr:cNvPr>
        <cdr:cNvSpPr/>
      </cdr:nvSpPr>
      <cdr:spPr>
        <a:xfrm xmlns:a="http://schemas.openxmlformats.org/drawingml/2006/main">
          <a:off x="1226820" y="746760"/>
          <a:ext cx="929640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711877"/>
            <a:gd name="adj8" fmla="val -2194"/>
          </a:avLst>
        </a:prstGeom>
        <a:solidFill xmlns:a="http://schemas.openxmlformats.org/drawingml/2006/main">
          <a:schemeClr val="bg1">
            <a:alpha val="92000"/>
          </a:schemeClr>
        </a:solidFill>
        <a:ln xmlns:a="http://schemas.openxmlformats.org/drawingml/2006/main">
          <a:solidFill>
            <a:srgbClr val="FF0000">
              <a:alpha val="95000"/>
            </a:srgb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95.591067592592" createdVersion="8" refreshedVersion="8" minRefreshableVersion="3" recordCount="8" xr:uid="{14519DE2-E3E1-4ED2-8D95-FEE99E1AA9DC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D171DA-228D-423F-83EC-AC48EB2D01A1}" name="피벗 테이블1" cacheId="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3"/>
        <item x="2"/>
        <item x="1"/>
        <item x="0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11" sqref="J11"/>
    </sheetView>
  </sheetViews>
  <sheetFormatPr defaultRowHeight="17.399999999999999" x14ac:dyDescent="0.4"/>
  <cols>
    <col min="1" max="1" width="10.3984375" bestFit="1" customWidth="1"/>
    <col min="4" max="4" width="10.8984375" bestFit="1" customWidth="1"/>
  </cols>
  <sheetData>
    <row r="1" spans="1:6" x14ac:dyDescent="0.4">
      <c r="A1" t="s">
        <v>6</v>
      </c>
    </row>
    <row r="3" spans="1:6" x14ac:dyDescent="0.4">
      <c r="A3" s="1" t="s">
        <v>237</v>
      </c>
      <c r="B3" s="1" t="s">
        <v>227</v>
      </c>
      <c r="C3" s="1" t="s">
        <v>115</v>
      </c>
      <c r="D3" s="1" t="s">
        <v>250</v>
      </c>
      <c r="E3" s="1" t="s">
        <v>251</v>
      </c>
      <c r="F3" s="1" t="s">
        <v>258</v>
      </c>
    </row>
    <row r="4" spans="1:6" x14ac:dyDescent="0.4">
      <c r="A4" s="1" t="s">
        <v>238</v>
      </c>
      <c r="B4" s="1" t="s">
        <v>241</v>
      </c>
      <c r="C4" s="1" t="s">
        <v>244</v>
      </c>
      <c r="D4" s="2">
        <v>43525</v>
      </c>
      <c r="E4" s="1" t="s">
        <v>252</v>
      </c>
      <c r="F4" s="1" t="s">
        <v>259</v>
      </c>
    </row>
    <row r="5" spans="1:6" x14ac:dyDescent="0.4">
      <c r="A5" s="1" t="s">
        <v>239</v>
      </c>
      <c r="B5" s="1" t="s">
        <v>242</v>
      </c>
      <c r="C5" s="1" t="s">
        <v>245</v>
      </c>
      <c r="D5" s="2">
        <v>42796</v>
      </c>
      <c r="E5" s="1" t="s">
        <v>253</v>
      </c>
      <c r="F5" s="1" t="s">
        <v>260</v>
      </c>
    </row>
    <row r="6" spans="1:6" x14ac:dyDescent="0.4">
      <c r="A6" s="1" t="s">
        <v>240</v>
      </c>
      <c r="B6" s="1" t="s">
        <v>243</v>
      </c>
      <c r="C6" s="1" t="s">
        <v>246</v>
      </c>
      <c r="D6" s="2">
        <v>44291</v>
      </c>
      <c r="E6" s="1" t="s">
        <v>254</v>
      </c>
      <c r="F6" s="1" t="s">
        <v>261</v>
      </c>
    </row>
    <row r="7" spans="1:6" x14ac:dyDescent="0.4">
      <c r="A7" s="1" t="s">
        <v>239</v>
      </c>
      <c r="B7" s="1" t="s">
        <v>242</v>
      </c>
      <c r="C7" s="1" t="s">
        <v>247</v>
      </c>
      <c r="D7" s="2">
        <v>42663</v>
      </c>
      <c r="E7" s="1" t="s">
        <v>255</v>
      </c>
      <c r="F7" s="1" t="s">
        <v>262</v>
      </c>
    </row>
    <row r="8" spans="1:6" x14ac:dyDescent="0.4">
      <c r="A8" s="1" t="s">
        <v>239</v>
      </c>
      <c r="B8" s="1" t="s">
        <v>241</v>
      </c>
      <c r="C8" s="1" t="s">
        <v>249</v>
      </c>
      <c r="D8" s="2">
        <v>43394</v>
      </c>
      <c r="E8" s="1" t="s">
        <v>256</v>
      </c>
      <c r="F8" s="1" t="s">
        <v>263</v>
      </c>
    </row>
    <row r="9" spans="1:6" x14ac:dyDescent="0.4">
      <c r="A9" s="1" t="s">
        <v>238</v>
      </c>
      <c r="B9" s="1" t="s">
        <v>243</v>
      </c>
      <c r="C9" s="1" t="s">
        <v>248</v>
      </c>
      <c r="D9" s="2">
        <v>44856</v>
      </c>
      <c r="E9" s="1" t="s">
        <v>257</v>
      </c>
      <c r="F9" s="1" t="s">
        <v>264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2"/>
  <sheetViews>
    <sheetView workbookViewId="0">
      <selection activeCell="J8" sqref="J8"/>
    </sheetView>
  </sheetViews>
  <sheetFormatPr defaultRowHeight="17.399999999999999" x14ac:dyDescent="0.4"/>
  <cols>
    <col min="6" max="6" width="5.59765625" customWidth="1"/>
  </cols>
  <sheetData>
    <row r="1" spans="1:10" ht="21" x14ac:dyDescent="0.4">
      <c r="A1" s="46" t="s">
        <v>204</v>
      </c>
      <c r="B1" s="46"/>
      <c r="C1" s="46"/>
      <c r="D1" s="46"/>
      <c r="E1" s="46"/>
    </row>
    <row r="3" spans="1:10" x14ac:dyDescent="0.4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10" x14ac:dyDescent="0.4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10" x14ac:dyDescent="0.4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10" x14ac:dyDescent="0.4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10" x14ac:dyDescent="0.4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10" x14ac:dyDescent="0.4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  <c r="J8" t="s">
        <v>297</v>
      </c>
    </row>
    <row r="9" spans="1:10" x14ac:dyDescent="0.4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10" x14ac:dyDescent="0.4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10" x14ac:dyDescent="0.4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10" x14ac:dyDescent="0.4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3" workbookViewId="0">
      <selection activeCell="O25" sqref="O25"/>
    </sheetView>
  </sheetViews>
  <sheetFormatPr defaultRowHeight="17.399999999999999" x14ac:dyDescent="0.4"/>
  <sheetData>
    <row r="1" spans="1:5" ht="21" x14ac:dyDescent="0.4">
      <c r="A1" s="46" t="s">
        <v>218</v>
      </c>
      <c r="B1" s="46"/>
      <c r="C1" s="46"/>
      <c r="D1" s="46"/>
      <c r="E1" s="46"/>
    </row>
    <row r="2" spans="1:5" x14ac:dyDescent="0.4">
      <c r="E2" s="17" t="s">
        <v>219</v>
      </c>
    </row>
    <row r="3" spans="1:5" x14ac:dyDescent="0.4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14" sqref="F14"/>
    </sheetView>
  </sheetViews>
  <sheetFormatPr defaultRowHeight="17.399999999999999" x14ac:dyDescent="0.4"/>
  <sheetData>
    <row r="1" spans="1:7" x14ac:dyDescent="0.4">
      <c r="C1" t="s">
        <v>89</v>
      </c>
    </row>
    <row r="3" spans="1:7" x14ac:dyDescent="0.4">
      <c r="A3" s="44" t="s">
        <v>1</v>
      </c>
      <c r="B3" s="44" t="s">
        <v>37</v>
      </c>
      <c r="C3" s="44" t="s">
        <v>90</v>
      </c>
      <c r="D3" s="44"/>
      <c r="E3" s="44"/>
      <c r="F3" s="44"/>
      <c r="G3" s="44"/>
    </row>
    <row r="4" spans="1:7" ht="18" thickBot="1" x14ac:dyDescent="0.45">
      <c r="A4" s="45"/>
      <c r="B4" s="45"/>
      <c r="C4" s="41" t="s">
        <v>91</v>
      </c>
      <c r="D4" s="41" t="s">
        <v>92</v>
      </c>
      <c r="E4" s="41" t="s">
        <v>93</v>
      </c>
      <c r="F4" s="41" t="s">
        <v>94</v>
      </c>
      <c r="G4" s="41" t="s">
        <v>95</v>
      </c>
    </row>
    <row r="5" spans="1:7" ht="18" thickTop="1" x14ac:dyDescent="0.4">
      <c r="A5" s="38" t="s">
        <v>96</v>
      </c>
      <c r="B5" s="38" t="s">
        <v>97</v>
      </c>
      <c r="C5" s="38">
        <v>18</v>
      </c>
      <c r="D5" s="38">
        <v>96</v>
      </c>
      <c r="E5" s="38">
        <v>85</v>
      </c>
      <c r="F5" s="39">
        <v>90.5</v>
      </c>
      <c r="G5" s="40" t="s">
        <v>98</v>
      </c>
    </row>
    <row r="6" spans="1:7" x14ac:dyDescent="0.4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4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4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4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4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4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4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4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M6" sqref="M6"/>
    </sheetView>
  </sheetViews>
  <sheetFormatPr defaultRowHeight="17.399999999999999" x14ac:dyDescent="0.4"/>
  <sheetData>
    <row r="1" spans="1:7" ht="21" x14ac:dyDescent="0.4">
      <c r="A1" s="46" t="s">
        <v>113</v>
      </c>
      <c r="B1" s="46"/>
      <c r="C1" s="46"/>
      <c r="D1" s="46"/>
      <c r="E1" s="46"/>
      <c r="F1" s="46"/>
      <c r="G1" s="46"/>
    </row>
    <row r="3" spans="1:7" x14ac:dyDescent="0.4">
      <c r="A3" s="47" t="s">
        <v>114</v>
      </c>
      <c r="B3" s="47" t="s">
        <v>115</v>
      </c>
      <c r="C3" s="47" t="s">
        <v>118</v>
      </c>
      <c r="D3" s="47"/>
      <c r="E3" s="47"/>
      <c r="F3" s="47" t="s">
        <v>116</v>
      </c>
      <c r="G3" s="47"/>
    </row>
    <row r="4" spans="1:7" x14ac:dyDescent="0.4">
      <c r="A4" s="47"/>
      <c r="B4" s="47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4" workbookViewId="0">
      <selection activeCell="B12" sqref="B12"/>
    </sheetView>
  </sheetViews>
  <sheetFormatPr defaultRowHeight="17.399999999999999" x14ac:dyDescent="0.4"/>
  <cols>
    <col min="1" max="1" width="8.796875" bestFit="1" customWidth="1"/>
    <col min="2" max="3" width="8.69921875" customWidth="1"/>
    <col min="4" max="4" width="9.69921875" bestFit="1" customWidth="1"/>
    <col min="5" max="7" width="8.69921875" customWidth="1"/>
    <col min="8" max="9" width="9.69921875" bestFit="1" customWidth="1"/>
    <col min="10" max="10" width="8.69921875" customWidth="1"/>
  </cols>
  <sheetData>
    <row r="1" spans="1:10" ht="21" x14ac:dyDescent="0.4">
      <c r="A1" s="46" t="s">
        <v>131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34.799999999999997" x14ac:dyDescent="0.4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">
      <c r="A16" s="1" t="s">
        <v>265</v>
      </c>
      <c r="B16" s="1" t="s">
        <v>266</v>
      </c>
      <c r="C16" s="1"/>
    </row>
    <row r="17" spans="1:10" x14ac:dyDescent="0.4">
      <c r="A17" s="1" t="s">
        <v>298</v>
      </c>
      <c r="B17" s="1"/>
      <c r="C17" s="1"/>
    </row>
    <row r="18" spans="1:10" x14ac:dyDescent="0.4">
      <c r="A18" s="1"/>
      <c r="B18" s="1" t="s">
        <v>267</v>
      </c>
      <c r="C18" s="1"/>
    </row>
    <row r="20" spans="1:10" x14ac:dyDescent="0.4">
      <c r="A20" s="48" t="s">
        <v>152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0" ht="34.799999999999997" x14ac:dyDescent="0.4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abSelected="1" workbookViewId="0">
      <selection activeCell="D3" sqref="D3"/>
    </sheetView>
  </sheetViews>
  <sheetFormatPr defaultRowHeight="17.399999999999999" x14ac:dyDescent="0.4"/>
  <cols>
    <col min="4" max="4" width="10.59765625" bestFit="1" customWidth="1"/>
  </cols>
  <sheetData>
    <row r="1" spans="1:9" x14ac:dyDescent="0.4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">
      <c r="A3" s="5" t="s">
        <v>13</v>
      </c>
      <c r="B3" s="6">
        <v>0.4604166666666667</v>
      </c>
      <c r="C3" s="6">
        <v>0.4826388888888889</v>
      </c>
      <c r="D3" s="7">
        <f>((HOUR(C3)-HOUR(B3))*60+MINUTE(C3)-MINUTE(B3))*120</f>
        <v>3840</v>
      </c>
      <c r="F3" s="5" t="s">
        <v>27</v>
      </c>
      <c r="G3" s="5">
        <v>4</v>
      </c>
      <c r="H3" s="5">
        <v>90</v>
      </c>
      <c r="I3" s="5" t="str">
        <f>IF(OR(3&gt;=_xlfn.RANK.EQ(G3,$G$3:$G$10,0),3&gt;=_xlfn.RANK.EQ(H3,$H$3:$H$10,0)),"통과","")</f>
        <v>통과</v>
      </c>
    </row>
    <row r="4" spans="1:9" x14ac:dyDescent="0.4">
      <c r="A4" s="5" t="s">
        <v>14</v>
      </c>
      <c r="B4" s="6">
        <v>0.46597222222222223</v>
      </c>
      <c r="C4" s="6">
        <v>0.4777777777777778</v>
      </c>
      <c r="D4" s="7">
        <f t="shared" ref="D4:D10" si="0">((HOUR(C4)-HOUR(B4))*60+MINUTE(C4)-MINUTE(B4))*120</f>
        <v>2040</v>
      </c>
      <c r="F4" s="5" t="s">
        <v>28</v>
      </c>
      <c r="G4" s="5">
        <v>7</v>
      </c>
      <c r="H4" s="5">
        <v>85</v>
      </c>
      <c r="I4" s="5" t="str">
        <f t="shared" ref="I4:I10" si="1">IF(OR(3&gt;=_xlfn.RANK.EQ(G4,$G$3:$G$10,0),3&gt;=_xlfn.RANK.EQ(H4,$H$3:$H$10,0)),"통과","")</f>
        <v/>
      </c>
    </row>
    <row r="5" spans="1:9" x14ac:dyDescent="0.4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4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4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4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4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4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">
      <c r="A22" s="49" t="s">
        <v>48</v>
      </c>
      <c r="B22" s="49"/>
      <c r="C22" s="49"/>
      <c r="D22" s="7">
        <f>SUMIFS(D14:D21,B14:B21,"판매부",C14:C21,"대리")</f>
        <v>3300000</v>
      </c>
    </row>
    <row r="23" spans="1:9" x14ac:dyDescent="0.4">
      <c r="F23" t="s">
        <v>71</v>
      </c>
    </row>
    <row r="24" spans="1:9" x14ac:dyDescent="0.4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4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4">
      <c r="A28" s="5" t="s">
        <v>83</v>
      </c>
      <c r="B28" s="5">
        <v>5.3860000000000001</v>
      </c>
      <c r="C28" s="5">
        <f t="shared" si="3"/>
        <v>3</v>
      </c>
    </row>
    <row r="29" spans="1:9" x14ac:dyDescent="0.4">
      <c r="A29" s="5" t="s">
        <v>84</v>
      </c>
      <c r="B29" s="5">
        <v>5.165</v>
      </c>
      <c r="C29" s="5">
        <f t="shared" si="3"/>
        <v>1</v>
      </c>
    </row>
    <row r="30" spans="1:9" x14ac:dyDescent="0.4">
      <c r="A30" s="5" t="s">
        <v>85</v>
      </c>
      <c r="B30" s="5"/>
      <c r="C30" s="5" t="str">
        <f t="shared" si="3"/>
        <v>실격</v>
      </c>
    </row>
    <row r="31" spans="1:9" x14ac:dyDescent="0.4">
      <c r="A31" s="5" t="s">
        <v>86</v>
      </c>
      <c r="B31" s="5">
        <v>6.2240000000000002</v>
      </c>
      <c r="C31" s="5">
        <f t="shared" si="3"/>
        <v>5</v>
      </c>
    </row>
    <row r="32" spans="1:9" x14ac:dyDescent="0.4">
      <c r="A32" s="5" t="s">
        <v>87</v>
      </c>
      <c r="B32" s="5">
        <v>5.6369999999999996</v>
      </c>
      <c r="C32" s="5">
        <f t="shared" si="3"/>
        <v>4</v>
      </c>
    </row>
    <row r="33" spans="1:3" x14ac:dyDescent="0.4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D8" sqref="D8"/>
    </sheetView>
  </sheetViews>
  <sheetFormatPr defaultRowHeight="17.399999999999999" outlineLevelRow="3" x14ac:dyDescent="0.4"/>
  <cols>
    <col min="1" max="1" width="9.5" bestFit="1" customWidth="1"/>
    <col min="5" max="5" width="9.296875" bestFit="1" customWidth="1"/>
  </cols>
  <sheetData>
    <row r="1" spans="1:6" ht="21" x14ac:dyDescent="0.4">
      <c r="A1" s="46" t="s">
        <v>153</v>
      </c>
      <c r="B1" s="46"/>
      <c r="C1" s="46"/>
      <c r="D1" s="46"/>
      <c r="E1" s="46"/>
      <c r="F1" s="46"/>
    </row>
    <row r="2" spans="1:6" ht="16.95" customHeight="1" x14ac:dyDescent="0.4">
      <c r="A2" s="18"/>
      <c r="B2" s="18"/>
      <c r="C2" s="18"/>
      <c r="D2" s="18"/>
      <c r="E2" s="18"/>
      <c r="F2" s="18"/>
    </row>
    <row r="3" spans="1:6" x14ac:dyDescent="0.4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">
      <c r="A6" s="14"/>
      <c r="B6" s="21" t="s">
        <v>275</v>
      </c>
      <c r="C6" s="7"/>
      <c r="D6" s="5"/>
      <c r="E6" s="7">
        <f>SUBTOTAL(4,E4:E5)</f>
        <v>147000</v>
      </c>
      <c r="F6" s="5"/>
    </row>
    <row r="7" spans="1:6" outlineLevel="1" x14ac:dyDescent="0.4">
      <c r="A7" s="14"/>
      <c r="B7" s="21" t="s">
        <v>268</v>
      </c>
      <c r="C7" s="7"/>
      <c r="D7" s="5">
        <f>SUBTOTAL(9,D4:D5)</f>
        <v>45</v>
      </c>
      <c r="E7" s="7"/>
      <c r="F7" s="5"/>
    </row>
    <row r="8" spans="1:6" outlineLevel="3" x14ac:dyDescent="0.4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">
      <c r="A10" s="14"/>
      <c r="B10" s="21" t="s">
        <v>276</v>
      </c>
      <c r="C10" s="7"/>
      <c r="D10" s="5"/>
      <c r="E10" s="7">
        <f>SUBTOTAL(4,E8:E9)</f>
        <v>800000</v>
      </c>
      <c r="F10" s="5"/>
    </row>
    <row r="11" spans="1:6" outlineLevel="1" x14ac:dyDescent="0.4">
      <c r="A11" s="14"/>
      <c r="B11" s="21" t="s">
        <v>269</v>
      </c>
      <c r="C11" s="7"/>
      <c r="D11" s="5">
        <f>SUBTOTAL(9,D8:D9)</f>
        <v>64</v>
      </c>
      <c r="E11" s="7"/>
      <c r="F11" s="5"/>
    </row>
    <row r="12" spans="1:6" outlineLevel="3" x14ac:dyDescent="0.4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">
      <c r="A14" s="14"/>
      <c r="B14" s="21" t="s">
        <v>277</v>
      </c>
      <c r="C14" s="7"/>
      <c r="D14" s="5"/>
      <c r="E14" s="7">
        <f>SUBTOTAL(4,E12:E13)</f>
        <v>116380</v>
      </c>
      <c r="F14" s="5"/>
    </row>
    <row r="15" spans="1:6" outlineLevel="1" x14ac:dyDescent="0.4">
      <c r="A15" s="14"/>
      <c r="B15" s="21" t="s">
        <v>270</v>
      </c>
      <c r="C15" s="7"/>
      <c r="D15" s="5">
        <f>SUBTOTAL(9,D12:D13)</f>
        <v>21</v>
      </c>
      <c r="E15" s="7"/>
      <c r="F15" s="5"/>
    </row>
    <row r="16" spans="1:6" outlineLevel="3" x14ac:dyDescent="0.4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">
      <c r="A18" s="14"/>
      <c r="B18" s="21" t="s">
        <v>278</v>
      </c>
      <c r="C18" s="7"/>
      <c r="D18" s="5"/>
      <c r="E18" s="7">
        <f>SUBTOTAL(4,E16:E17)</f>
        <v>91200</v>
      </c>
      <c r="F18" s="5"/>
    </row>
    <row r="19" spans="1:6" outlineLevel="1" x14ac:dyDescent="0.4">
      <c r="A19" s="14"/>
      <c r="B19" s="21" t="s">
        <v>271</v>
      </c>
      <c r="C19" s="7"/>
      <c r="D19" s="5">
        <f>SUBTOTAL(9,D16:D17)</f>
        <v>39</v>
      </c>
      <c r="E19" s="7"/>
      <c r="F19" s="5"/>
    </row>
    <row r="20" spans="1:6" outlineLevel="3" x14ac:dyDescent="0.4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">
      <c r="A22" s="14"/>
      <c r="B22" s="21" t="s">
        <v>279</v>
      </c>
      <c r="C22" s="7"/>
      <c r="D22" s="5"/>
      <c r="E22" s="7">
        <f>SUBTOTAL(4,E20:E21)</f>
        <v>6600</v>
      </c>
      <c r="F22" s="5"/>
    </row>
    <row r="23" spans="1:6" outlineLevel="1" x14ac:dyDescent="0.4">
      <c r="A23" s="14"/>
      <c r="B23" s="21" t="s">
        <v>272</v>
      </c>
      <c r="C23" s="7"/>
      <c r="D23" s="5">
        <f>SUBTOTAL(9,D20:D21)</f>
        <v>16</v>
      </c>
      <c r="E23" s="7"/>
      <c r="F23" s="5"/>
    </row>
    <row r="24" spans="1:6" outlineLevel="3" x14ac:dyDescent="0.4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">
      <c r="A26" s="42"/>
      <c r="B26" s="43" t="s">
        <v>280</v>
      </c>
      <c r="C26" s="22"/>
      <c r="D26" s="1"/>
      <c r="E26" s="22">
        <f>SUBTOTAL(4,E24:E25)</f>
        <v>72000</v>
      </c>
      <c r="F26" s="1"/>
    </row>
    <row r="27" spans="1:6" outlineLevel="1" x14ac:dyDescent="0.4">
      <c r="A27" s="42"/>
      <c r="B27" s="43" t="s">
        <v>273</v>
      </c>
      <c r="C27" s="22"/>
      <c r="D27" s="1">
        <f>SUBTOTAL(9,D24:D25)</f>
        <v>80</v>
      </c>
      <c r="E27" s="22"/>
      <c r="F27" s="1"/>
    </row>
    <row r="28" spans="1:6" x14ac:dyDescent="0.4">
      <c r="A28" s="42"/>
      <c r="B28" s="43" t="s">
        <v>281</v>
      </c>
      <c r="C28" s="22"/>
      <c r="D28" s="1"/>
      <c r="E28" s="22">
        <f>SUBTOTAL(4,E4:E25)</f>
        <v>800000</v>
      </c>
      <c r="F28" s="1"/>
    </row>
    <row r="29" spans="1:6" x14ac:dyDescent="0.4">
      <c r="A29" s="42"/>
      <c r="B29" s="43" t="s">
        <v>274</v>
      </c>
      <c r="C29" s="22"/>
      <c r="D29" s="1">
        <f>SUBTOTAL(9,D4:D25)</f>
        <v>265</v>
      </c>
      <c r="E29" s="22"/>
      <c r="F29" s="1"/>
    </row>
  </sheetData>
  <sortState xmlns:xlrd2="http://schemas.microsoft.com/office/spreadsheetml/2017/richdata2" ref="A4:F43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workbookViewId="0">
      <selection activeCell="B16" sqref="B16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5" width="5" bestFit="1" customWidth="1"/>
    <col min="6" max="6" width="6.796875" bestFit="1" customWidth="1"/>
  </cols>
  <sheetData>
    <row r="1" spans="1:5" ht="21" x14ac:dyDescent="0.4">
      <c r="A1" s="46" t="s">
        <v>170</v>
      </c>
      <c r="B1" s="46"/>
      <c r="C1" s="46"/>
      <c r="D1" s="46"/>
      <c r="E1" s="46"/>
    </row>
    <row r="3" spans="1:5" x14ac:dyDescent="0.4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4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4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4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4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4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4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4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4">
      <c r="A14" s="23" t="s">
        <v>23</v>
      </c>
      <c r="B14" t="s">
        <v>282</v>
      </c>
    </row>
    <row r="16" spans="1:5" x14ac:dyDescent="0.4">
      <c r="A16" s="23" t="s">
        <v>283</v>
      </c>
      <c r="B16" s="23" t="s">
        <v>0</v>
      </c>
    </row>
    <row r="17" spans="1:5" x14ac:dyDescent="0.4">
      <c r="A17" s="23" t="s">
        <v>171</v>
      </c>
      <c r="B17" t="s">
        <v>5</v>
      </c>
      <c r="C17" t="s">
        <v>4</v>
      </c>
      <c r="D17" t="s">
        <v>176</v>
      </c>
      <c r="E17" t="s">
        <v>174</v>
      </c>
    </row>
    <row r="18" spans="1:5" x14ac:dyDescent="0.4">
      <c r="A18" t="s">
        <v>172</v>
      </c>
      <c r="B18" s="53">
        <v>1</v>
      </c>
      <c r="C18" s="53">
        <v>10</v>
      </c>
      <c r="D18" s="53">
        <v>19</v>
      </c>
      <c r="E18" s="53">
        <v>30</v>
      </c>
    </row>
    <row r="19" spans="1:5" x14ac:dyDescent="0.4">
      <c r="A19" t="s">
        <v>39</v>
      </c>
      <c r="B19" s="53">
        <v>2</v>
      </c>
      <c r="C19" s="53">
        <v>11</v>
      </c>
      <c r="D19" s="53">
        <v>17</v>
      </c>
      <c r="E19" s="53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50E6-77F8-4BE9-9558-B483436ED128}">
  <sheetPr>
    <outlinePr summaryBelow="0"/>
  </sheetPr>
  <dimension ref="B1:G11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7" width="15.3984375" bestFit="1" customWidth="1" outlineLevel="1"/>
  </cols>
  <sheetData>
    <row r="1" spans="2:7" ht="18" thickBot="1" x14ac:dyDescent="0.45"/>
    <row r="2" spans="2:7" x14ac:dyDescent="0.4">
      <c r="B2" s="27" t="s">
        <v>290</v>
      </c>
      <c r="C2" s="28"/>
      <c r="D2" s="34"/>
      <c r="E2" s="34"/>
      <c r="F2" s="34"/>
      <c r="G2" s="34"/>
    </row>
    <row r="3" spans="2:7" collapsed="1" x14ac:dyDescent="0.4">
      <c r="B3" s="26"/>
      <c r="C3" s="26"/>
      <c r="D3" s="35" t="s">
        <v>292</v>
      </c>
      <c r="E3" s="35" t="s">
        <v>286</v>
      </c>
      <c r="F3" s="35" t="s">
        <v>288</v>
      </c>
      <c r="G3" s="35" t="s">
        <v>289</v>
      </c>
    </row>
    <row r="4" spans="2:7" ht="31.2" hidden="1" outlineLevel="1" x14ac:dyDescent="0.4">
      <c r="B4" s="30"/>
      <c r="C4" s="30"/>
      <c r="E4" s="37" t="s">
        <v>287</v>
      </c>
      <c r="F4" s="37" t="s">
        <v>287</v>
      </c>
      <c r="G4" s="37" t="s">
        <v>287</v>
      </c>
    </row>
    <row r="5" spans="2:7" x14ac:dyDescent="0.4">
      <c r="B5" s="31" t="s">
        <v>291</v>
      </c>
      <c r="C5" s="32"/>
      <c r="D5" s="29"/>
      <c r="E5" s="29"/>
      <c r="F5" s="29"/>
      <c r="G5" s="29"/>
    </row>
    <row r="6" spans="2:7" outlineLevel="1" x14ac:dyDescent="0.4">
      <c r="B6" s="30"/>
      <c r="C6" s="30" t="s">
        <v>284</v>
      </c>
      <c r="D6" s="24">
        <v>0.15</v>
      </c>
      <c r="E6" s="36">
        <v>0.2</v>
      </c>
      <c r="F6" s="36">
        <v>0.25</v>
      </c>
      <c r="G6" s="36">
        <v>0.3</v>
      </c>
    </row>
    <row r="7" spans="2:7" x14ac:dyDescent="0.4">
      <c r="B7" s="31" t="s">
        <v>293</v>
      </c>
      <c r="C7" s="32"/>
      <c r="D7" s="29"/>
      <c r="E7" s="29"/>
      <c r="F7" s="29"/>
      <c r="G7" s="29"/>
    </row>
    <row r="8" spans="2:7" ht="18" outlineLevel="1" thickBot="1" x14ac:dyDescent="0.45">
      <c r="B8" s="33"/>
      <c r="C8" s="33" t="s">
        <v>285</v>
      </c>
      <c r="D8" s="25">
        <v>186523.61111111101</v>
      </c>
      <c r="E8" s="25">
        <v>194633.33333333299</v>
      </c>
      <c r="F8" s="25">
        <v>202743.055555556</v>
      </c>
      <c r="G8" s="25">
        <v>210852.77777777801</v>
      </c>
    </row>
    <row r="9" spans="2:7" x14ac:dyDescent="0.4">
      <c r="B9" t="s">
        <v>294</v>
      </c>
    </row>
    <row r="10" spans="2:7" x14ac:dyDescent="0.4">
      <c r="B10" t="s">
        <v>295</v>
      </c>
    </row>
    <row r="11" spans="2:7" x14ac:dyDescent="0.4">
      <c r="B11" t="s">
        <v>296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  <col min="3" max="4" width="10.3984375" bestFit="1" customWidth="1"/>
    <col min="7" max="7" width="9.09765625" bestFit="1" customWidth="1"/>
    <col min="8" max="8" width="10.3984375" bestFit="1" customWidth="1"/>
  </cols>
  <sheetData>
    <row r="1" spans="1:8" ht="21" x14ac:dyDescent="0.4">
      <c r="A1" s="46" t="s">
        <v>185</v>
      </c>
      <c r="B1" s="46"/>
      <c r="C1" s="46"/>
      <c r="D1" s="46"/>
      <c r="E1" s="46"/>
      <c r="F1" s="46"/>
      <c r="G1" s="46"/>
      <c r="H1" s="46"/>
    </row>
    <row r="2" spans="1:8" x14ac:dyDescent="0.4">
      <c r="A2" t="s">
        <v>187</v>
      </c>
      <c r="B2" s="9">
        <v>0.1</v>
      </c>
      <c r="C2" s="9">
        <v>0</v>
      </c>
    </row>
    <row r="3" spans="1:8" x14ac:dyDescent="0.4">
      <c r="A3" t="s">
        <v>188</v>
      </c>
      <c r="B3" s="9">
        <v>0.15</v>
      </c>
      <c r="C3" s="1"/>
    </row>
    <row r="4" spans="1:8" x14ac:dyDescent="0.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">
      <c r="A14" s="50" t="s">
        <v>203</v>
      </c>
      <c r="B14" s="51"/>
      <c r="C14" s="51"/>
      <c r="D14" s="51"/>
      <c r="E14" s="51"/>
      <c r="F14" s="52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User" comment="만든 사람 User 날짜 2025-12-04">
      <inputCells r="B3" val="0.2" numFmtId="9"/>
    </scenario>
    <scenario name="목표수익률증가2" locked="1" count="1" user="User" comment="만든 사람 User 날짜 2025-12-04">
      <inputCells r="B3" val="0.25" numFmtId="9"/>
    </scenario>
    <scenario name="목표수익률증가3" locked="1" count="1" user="User" comment="만든 사람 User 날짜 2025-12-04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2025-12-04T06:09:42Z</dcterms:modified>
</cp:coreProperties>
</file>