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8_{B3B72788-8A6A-4389-9FB5-CE07FB6EA18F}" xr6:coauthVersionLast="47" xr6:coauthVersionMax="47" xr10:uidLastSave="{00000000-0000-0000-0000-000000000000}"/>
  <bookViews>
    <workbookView xWindow="-108" yWindow="-108" windowWidth="23256" windowHeight="12456" firstSheet="4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4" i="4"/>
  <c r="D5" i="4"/>
  <c r="D6" i="4"/>
  <c r="D7" i="4"/>
  <c r="D8" i="4"/>
  <c r="D9" i="4"/>
  <c r="D10" i="4"/>
  <c r="D3" i="4"/>
  <c r="E5" i="7"/>
  <c r="E6" i="7"/>
  <c r="E7" i="7"/>
  <c r="E8" i="7"/>
  <c r="E9" i="7"/>
  <c r="E10" i="7"/>
  <c r="E11" i="7"/>
  <c r="E12" i="7"/>
  <c r="E4" i="7"/>
  <c r="D26" i="5"/>
  <c r="D22" i="5"/>
  <c r="D18" i="5"/>
  <c r="D14" i="5"/>
  <c r="D10" i="5"/>
  <c r="D6" i="5"/>
  <c r="D28" i="5" s="1"/>
  <c r="D27" i="5"/>
  <c r="D23" i="5"/>
  <c r="D19" i="5"/>
  <c r="D15" i="5"/>
  <c r="D11" i="5"/>
  <c r="D7" i="5"/>
  <c r="D29" i="5" s="1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CE7E90F5-E377-4F2E-8E55-7A061FE259A3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<sst xmlns="http://schemas.openxmlformats.org/spreadsheetml/2006/main" count="399" uniqueCount="299">
  <si>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</si>
  <si>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</si>
  <si>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</si>
  <si>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</si>
  <si>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</si>
  <si>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</si>
  <si>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</si>
  <si>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</si>
  <si>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</si>
  <si>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</si>
  <si>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</si>
  <si>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</si>
  <si>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</si>
  <si>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</si>
  <si>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</si>
  <si>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</si>
  <si>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</si>
  <si>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</si>
  <si>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</si>
  <si>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</si>
  <si>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</si>
  <si>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</si>
  <si>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</si>
  <si>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</si>
  <si>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</si>
  <si>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</si>
  <si>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</si>
  <si>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</si>
  <si>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</si>
  <si>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</si>
  <si>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</si>
  <si>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</si>
  <si>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</si>
  <si>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</si>
  <si>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</si>
  <si>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</si>
  <si>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</si>
  <si>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</si>
  <si>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</si>
  <si>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</si>
  <si>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</si>
  <si>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</si>
  <si>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</si>
  <si>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</si>
  <si>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</si>
  <si>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</si>
  <si>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</si>
  <si>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</si>
  <si>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</si>
  <si>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</si>
  <si>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</si>
  <si>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</si>
  <si>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</si>
  <si>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</si>
  <si>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</si>
  <si>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</si>
  <si>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</si>
  <si>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</si>
  <si>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</si>
  <si>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</si>
  <si>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</si>
  <si>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</si>
  <si>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</si>
  <si>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</si>
  <si>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</si>
  <si>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</si>
  <si>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</si>
  <si>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</si>
  <si>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</si>
  <si>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</si>
  <si>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</si>
  <si>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</si>
  <si>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</si>
  <si>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</si>
  <si>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</si>
  <si>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</si>
  <si>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</si>
  <si>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</si>
  <si>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</si>
  <si>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</si>
  <si>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</si>
  <si>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</si>
  <si>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</si>
  <si>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</si>
  <si>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</si>
  <si>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</si>
  <si>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</si>
  <si>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</si>
  <si>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</si>
  <si>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</si>
  <si>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</si>
  <si>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</si>
  <si>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</si>
  <si>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</si>
  <si>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</si>
  <si>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</si>
  <si>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</si>
  <si>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</si>
  <si>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</si>
  <si>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</si>
  <si>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</si>
  <si>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</si>
  <si>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</si>
  <si>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</si>
  <si>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</si>
  <si>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</si>
  <si>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</si>
  <si>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</si>
  <si>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</si>
  <si>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</si>
  <si>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</si>
  <si>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</si>
  <si>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</si>
  <si>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</si>
  <si>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</si>
  <si>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</si>
  <si>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</si>
  <si>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</si>
  <si>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</si>
  <si>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</si>
  <si>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</si>
  <si>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</si>
  <si>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</si>
  <si>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</si>
  <si>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</si>
  <si>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</si>
  <si>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</si>
  <si>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</si>
  <si>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</si>
  <si>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</si>
  <si>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</si>
  <si>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</si>
  <si>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</si>
  <si>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</si>
  <si>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</si>
  <si>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</si>
  <si>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</si>
  <si>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</si>
  <si>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</si>
  <si>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</si>
  <si>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</si>
  <si>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</si>
  <si>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</si>
  <si>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</si>
  <si>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</si>
  <si>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</si>
  <si>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</si>
  <si>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</si>
  <si>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</si>
  <si>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</si>
  <si>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</si>
  <si>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</si>
  <si>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</si>
  <si>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</si>
  <si>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</si>
  <si>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</si>
  <si>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</si>
  <si>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</si>
  <si>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</si>
  <si>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</si>
  <si>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</si>
  <si>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</si>
  <si>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</si>
  <si>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</si>
  <si>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</si>
  <si>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</si>
  <si>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</si>
  <si>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</si>
  <si>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</si>
  <si>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</si>
  <si>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</si>
  <si>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</si>
  <si>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</si>
  <si>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</si>
  <si>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</si>
  <si>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</si>
  <si>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</si>
  <si>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</si>
  <si>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</si>
  <si>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</si>
  <si>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</si>
  <si>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</si>
  <si>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</si>
  <si>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</si>
  <si>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</si>
  <si>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</si>
  <si>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</si>
  <si>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</si>
  <si>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</si>
  <si>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</si>
  <si>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</si>
  <si>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</si>
  <si>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</si>
  <si>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</si>
  <si>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</si>
  <si>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</si>
  <si>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</si>
  <si>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</si>
  <si>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</si>
  <si>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</si>
  <si>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</si>
  <si>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</si>
  <si>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</si>
  <si>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</si>
  <si>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</si>
  <si>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</si>
  <si>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</si>
  <si>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</si>
  <si>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</si>
  <si>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</si>
  <si>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</si>
  <si>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</si>
  <si>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</si>
  <si>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</si>
  <si>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</si>
  <si>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</si>
  <si>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</si>
  <si>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</si>
  <si>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</si>
  <si>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</si>
  <si>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</si>
  <si>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</si>
  <si>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</si>
  <si>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</si>
  <si>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</si>
  <si>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</si>
  <si>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</si>
  <si>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</si>
  <si>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</si>
  <si>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</si>
  <si>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</si>
  <si>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</si>
  <si>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</si>
  <si>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</si>
  <si>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</si>
  <si>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</si>
  <si>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</si>
  <si>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</si>
  <si>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</si>
  <si>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</si>
  <si>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</si>
  <si>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</si>
  <si>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</si>
  <si>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</si>
  <si>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</si>
  <si>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</si>
  <si>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</si>
  <si>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</si>
  <si>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김명윤</t>
    <phoneticPr fontId="1" type="noConversion"/>
  </si>
  <si>
    <t>최석훈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</si>
  <si>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</si>
  <si>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</si>
  <si>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</si>
  <si>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</si>
  <si>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</si>
  <si>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</si>
  <si>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</si>
  <si>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</si>
  <si>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</si>
  <si>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</si>
  <si>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</si>
  <si>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</si>
  <si>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</si>
  <si>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</si>
  <si>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</si>
  <si>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</si>
  <si>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*대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</si>
  <si>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</si>
  <si>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</si>
  <si>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</si>
  <si>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</si>
  <si>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</si>
  <si>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</si>
  <si>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</si>
  <si>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</si>
  <si>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</si>
  <si>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</si>
  <si>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</si>
  <si>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</si>
  <si>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</si>
  <si>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</si>
  <si>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</si>
  <si>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</si>
  <si>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</si>
  <si>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</si>
  <si>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</si>
  <si>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</si>
  <si>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</si>
  <si>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User 날짜 2025-12-04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</si>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</sst>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1" fillId="3" borderId="8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flat" cmpd="sng" algn="ctr">
              <a:prstDash val="solid"/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3" name="사각형: 빗면 2">
          <a:extLst>
            <a:ext uri="{FF2B5EF4-FFF2-40B4-BE49-F238E27FC236}">
              <a16:creationId xmlns:a16="http://schemas.microsoft.com/office/drawing/2014/main" id="{59443205-0524-2BF9-BBAC-009BD0B05570}"/>
            </a:ext>
          </a:extLst>
        </xdr:cNvPr>
        <xdr:cNvSpPr/>
      </xdr:nvSpPr>
      <xdr:spPr>
        <a:xfrm>
          <a:off x="37795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0.22869</cdr:x>
      <cdr:y>0.21121</cdr:y>
    </cdr:from>
    <cdr:to>
      <cdr:x>0.40199</cdr:x>
      <cdr:y>0.28919</cdr:y>
    </cdr:to>
    <cdr:sp macro="" textlink="">
      <cdr:nvSpPr>
        <cdr:cNvPr id="3" name="설명선: 굽은 이중선 2">
          <a:extLst xmlns:a="http://schemas.openxmlformats.org/drawingml/2006/main">
            <a:ext uri="{FF2B5EF4-FFF2-40B4-BE49-F238E27FC236}">
              <a16:creationId xmlns:a16="http://schemas.microsoft.com/office/drawing/2014/main" id="{8925D52D-E9F7-410B-3CC3-0DA887E23408}"/>
            </a:ext>
          </a:extLst>
        </cdr:cNvPr>
        <cdr:cNvSpPr/>
      </cdr:nvSpPr>
      <cdr:spPr>
        <a:xfrm xmlns:a="http://schemas.openxmlformats.org/drawingml/2006/main">
          <a:off x="1226820" y="746760"/>
          <a:ext cx="92964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711877"/>
            <a:gd name="adj8" fmla="val -2194"/>
          </a:avLst>
        </a:prstGeom>
        <a:solidFill xmlns:a="http://schemas.openxmlformats.org/drawingml/2006/main">
          <a:schemeClr val="bg1">
            <a:alpha val="92000"/>
          </a:schemeClr>
        </a:solidFill>
        <a:ln xmlns:a="http://schemas.openxmlformats.org/drawingml/2006/main">
          <a:solidFill>
            <a:srgbClr val="FF0000">
              <a:alpha val="95000"/>
            </a:srgb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5.591067592592" createdVersion="8" refreshedVersion="8" minRefreshableVersion="3" recordCount="8" xr:uid="{14519DE2-E3E1-4ED2-8D95-FEE99E1AA9DC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D171DA-228D-423F-83EC-AC48EB2D01A1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3"/>
        <item x="2"/>
        <item x="1"/>
        <item x="0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J11" sqref="J11"/>
    </sheetView>
  </sheetViews>
  <sheetFormatPr defaultRowHeight="17.399999999999999" x14ac:dyDescent="0.4"/>
  <cols>
    <col min="1" max="1" width="10.3984375" bestFit="1" customWidth="1"/>
    <col min="4" max="4" width="10.8984375" bestFit="1" customWidth="1"/>
  </cols>
  <sheetData>
    <row r="1" spans="1:6" x14ac:dyDescent="0.4">
      <c r="A1" t="s">
        <v>6</v>
      </c>
    </row>
    <row r="3" spans="1:6" x14ac:dyDescent="0.4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4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4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4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4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4">
      <c r="A8" s="1" t="s">
        <v>239</v>
      </c>
      <c r="B8" s="1" t="s">
        <v>241</v>
      </c>
      <c r="C8" s="1" t="s">
        <v>249</v>
      </c>
      <c r="D8" s="2">
        <v>43394</v>
      </c>
      <c r="E8" s="1" t="s">
        <v>256</v>
      </c>
      <c r="F8" s="1" t="s">
        <v>263</v>
      </c>
    </row>
    <row r="9" spans="1:6" x14ac:dyDescent="0.4">
      <c r="A9" s="1" t="s">
        <v>238</v>
      </c>
      <c r="B9" s="1" t="s">
        <v>243</v>
      </c>
      <c r="C9" s="1" t="s">
        <v>248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2"/>
  <sheetViews>
    <sheetView workbookViewId="0">
      <selection activeCell="J8" sqref="J8"/>
    </sheetView>
  </sheetViews>
  <sheetFormatPr defaultRowHeight="17.399999999999999" x14ac:dyDescent="0.4"/>
  <cols>
    <col min="6" max="6" width="5.59765625" customWidth="1"/>
  </cols>
  <sheetData>
    <row r="1" spans="1:10" ht="21" x14ac:dyDescent="0.4">
      <c r="A1" s="19" t="s">
        <v>204</v>
      </c>
      <c r="B1" s="19"/>
      <c r="C1" s="19"/>
      <c r="D1" s="19"/>
      <c r="E1" s="19"/>
    </row>
    <row r="3" spans="1:10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10" x14ac:dyDescent="0.4">
      <c r="A4" s="5" t="s">
        <v>209</v>
      </c>
      <c r="B4" s="5">
        <v>86</v>
      </c>
      <c r="C4" s="5">
        <v>88</v>
      </c>
      <c r="D4" s="5">
        <v>91</v>
      </c>
      <c r="E4" s="28">
        <f>AVERAGE(B4:D4)</f>
        <v>88.333333333333329</v>
      </c>
    </row>
    <row r="5" spans="1:10" x14ac:dyDescent="0.4">
      <c r="A5" s="5" t="s">
        <v>210</v>
      </c>
      <c r="B5" s="5">
        <v>67</v>
      </c>
      <c r="C5" s="5">
        <v>83</v>
      </c>
      <c r="D5" s="5">
        <v>75</v>
      </c>
      <c r="E5" s="28">
        <f t="shared" ref="E5:E12" si="0">AVERAGE(B5:D5)</f>
        <v>75</v>
      </c>
    </row>
    <row r="6" spans="1:10" x14ac:dyDescent="0.4">
      <c r="A6" s="5" t="s">
        <v>211</v>
      </c>
      <c r="B6" s="5">
        <v>68</v>
      </c>
      <c r="C6" s="5">
        <v>55</v>
      </c>
      <c r="D6" s="5">
        <v>62</v>
      </c>
      <c r="E6" s="28">
        <f t="shared" si="0"/>
        <v>61.666666666666664</v>
      </c>
    </row>
    <row r="7" spans="1:10" x14ac:dyDescent="0.4">
      <c r="A7" s="5" t="s">
        <v>212</v>
      </c>
      <c r="B7" s="5">
        <v>94</v>
      </c>
      <c r="C7" s="5">
        <v>92</v>
      </c>
      <c r="D7" s="5">
        <v>95</v>
      </c>
      <c r="E7" s="28">
        <f t="shared" si="0"/>
        <v>93.666666666666671</v>
      </c>
    </row>
    <row r="8" spans="1:10" x14ac:dyDescent="0.4">
      <c r="A8" s="5" t="s">
        <v>213</v>
      </c>
      <c r="B8" s="5">
        <v>92</v>
      </c>
      <c r="C8" s="5">
        <v>90</v>
      </c>
      <c r="D8" s="5">
        <v>91</v>
      </c>
      <c r="E8" s="28">
        <f t="shared" si="0"/>
        <v>91</v>
      </c>
      <c r="J8" t="s">
        <v>298</v>
      </c>
    </row>
    <row r="9" spans="1:10" x14ac:dyDescent="0.4">
      <c r="A9" s="5" t="s">
        <v>214</v>
      </c>
      <c r="B9" s="5">
        <v>78</v>
      </c>
      <c r="C9" s="5">
        <v>81</v>
      </c>
      <c r="D9" s="5">
        <v>80</v>
      </c>
      <c r="E9" s="28">
        <f t="shared" si="0"/>
        <v>79.666666666666671</v>
      </c>
    </row>
    <row r="10" spans="1:10" x14ac:dyDescent="0.4">
      <c r="A10" s="5" t="s">
        <v>215</v>
      </c>
      <c r="B10" s="5">
        <v>90</v>
      </c>
      <c r="C10" s="5">
        <v>85</v>
      </c>
      <c r="D10" s="5">
        <v>87</v>
      </c>
      <c r="E10" s="28">
        <f t="shared" si="0"/>
        <v>87.333333333333329</v>
      </c>
    </row>
    <row r="11" spans="1:10" x14ac:dyDescent="0.4">
      <c r="A11" s="5" t="s">
        <v>216</v>
      </c>
      <c r="B11" s="5">
        <v>82</v>
      </c>
      <c r="C11" s="5">
        <v>85</v>
      </c>
      <c r="D11" s="5">
        <v>79</v>
      </c>
      <c r="E11" s="28">
        <f t="shared" si="0"/>
        <v>82</v>
      </c>
    </row>
    <row r="12" spans="1:10" x14ac:dyDescent="0.4">
      <c r="A12" s="5" t="s">
        <v>217</v>
      </c>
      <c r="B12" s="5">
        <v>79</v>
      </c>
      <c r="C12" s="5">
        <v>86</v>
      </c>
      <c r="D12" s="5">
        <v>82</v>
      </c>
      <c r="E12" s="28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topLeftCell="A15" workbookViewId="0">
      <selection activeCell="O21" sqref="O21"/>
    </sheetView>
  </sheetViews>
  <sheetFormatPr defaultRowHeight="17.399999999999999" x14ac:dyDescent="0.4"/>
  <sheetData>
    <row r="1" spans="1:5" ht="21" x14ac:dyDescent="0.4">
      <c r="A1" s="19" t="s">
        <v>218</v>
      </c>
      <c r="B1" s="19"/>
      <c r="C1" s="19"/>
      <c r="D1" s="19"/>
      <c r="E1" s="19"/>
    </row>
    <row r="2" spans="1:5" x14ac:dyDescent="0.4">
      <c r="E2" s="17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4"/>
  <sheetViews>
    <sheetView workbookViewId="0">
      <selection activeCell="D15" sqref="D15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26" t="s">
        <v>1</v>
      </c>
      <c r="B3" s="26" t="s">
        <v>37</v>
      </c>
      <c r="C3" s="26" t="s">
        <v>90</v>
      </c>
      <c r="D3" s="26"/>
      <c r="E3" s="26"/>
      <c r="F3" s="26"/>
      <c r="G3" s="26"/>
    </row>
    <row r="4" spans="1:7" x14ac:dyDescent="0.4">
      <c r="A4" s="26"/>
      <c r="B4" s="26"/>
      <c r="C4" s="27" t="s">
        <v>91</v>
      </c>
      <c r="D4" s="27" t="s">
        <v>92</v>
      </c>
      <c r="E4" s="27" t="s">
        <v>93</v>
      </c>
      <c r="F4" s="27" t="s">
        <v>94</v>
      </c>
      <c r="G4" s="27" t="s">
        <v>95</v>
      </c>
    </row>
    <row r="5" spans="1:7" x14ac:dyDescent="0.4">
      <c r="A5" s="5" t="s">
        <v>96</v>
      </c>
      <c r="B5" s="5" t="s">
        <v>97</v>
      </c>
      <c r="C5" s="5">
        <v>18</v>
      </c>
      <c r="D5" s="5">
        <v>96</v>
      </c>
      <c r="E5" s="5">
        <v>85</v>
      </c>
      <c r="F5" s="28">
        <v>90.5</v>
      </c>
      <c r="G5" s="29" t="s">
        <v>98</v>
      </c>
    </row>
    <row r="6" spans="1:7" x14ac:dyDescent="0.4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8">
        <v>36</v>
      </c>
      <c r="G6" s="29" t="s">
        <v>100</v>
      </c>
    </row>
    <row r="7" spans="1:7" x14ac:dyDescent="0.4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8">
        <v>92.5</v>
      </c>
      <c r="G7" s="29" t="s">
        <v>102</v>
      </c>
    </row>
    <row r="8" spans="1:7" x14ac:dyDescent="0.4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8">
        <v>76.5</v>
      </c>
      <c r="G8" s="29" t="s">
        <v>105</v>
      </c>
    </row>
    <row r="9" spans="1:7" x14ac:dyDescent="0.4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8">
        <v>65</v>
      </c>
      <c r="G9" s="29" t="s">
        <v>107</v>
      </c>
    </row>
    <row r="10" spans="1:7" x14ac:dyDescent="0.4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8">
        <v>84</v>
      </c>
      <c r="G10" s="29" t="s">
        <v>107</v>
      </c>
    </row>
    <row r="11" spans="1:7" x14ac:dyDescent="0.4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8">
        <v>93</v>
      </c>
      <c r="G11" s="29" t="s">
        <v>98</v>
      </c>
    </row>
    <row r="12" spans="1:7" x14ac:dyDescent="0.4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8">
        <v>92.5</v>
      </c>
      <c r="G12" s="29" t="s">
        <v>102</v>
      </c>
    </row>
    <row r="13" spans="1:7" ht="18" thickBot="1" x14ac:dyDescent="0.45">
      <c r="A13" s="30" t="s">
        <v>112</v>
      </c>
      <c r="B13" s="30" t="s">
        <v>110</v>
      </c>
      <c r="C13" s="30">
        <v>16</v>
      </c>
      <c r="D13" s="30">
        <v>95</v>
      </c>
      <c r="E13" s="30">
        <v>91</v>
      </c>
      <c r="F13" s="31">
        <v>93</v>
      </c>
      <c r="G13" s="32" t="s">
        <v>98</v>
      </c>
    </row>
    <row r="14" spans="1:7" ht="18" thickTop="1" x14ac:dyDescent="0.4"/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M6" sqref="M6"/>
    </sheetView>
  </sheetViews>
  <sheetFormatPr defaultRowHeight="17.399999999999999" x14ac:dyDescent="0.4"/>
  <sheetData>
    <row r="1" spans="1:7" ht="21" x14ac:dyDescent="0.4">
      <c r="A1" s="19" t="s">
        <v>113</v>
      </c>
      <c r="B1" s="19"/>
      <c r="C1" s="19"/>
      <c r="D1" s="19"/>
      <c r="E1" s="19"/>
      <c r="F1" s="19"/>
      <c r="G1" s="19"/>
    </row>
    <row r="3" spans="1:7" x14ac:dyDescent="0.4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4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11" workbookViewId="0">
      <selection activeCell="M24" sqref="M24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1" t="s">
        <v>265</v>
      </c>
      <c r="B16" s="1" t="s">
        <v>267</v>
      </c>
      <c r="C16" s="1"/>
    </row>
    <row r="17" spans="1:10" x14ac:dyDescent="0.4">
      <c r="A17" s="1" t="s">
        <v>266</v>
      </c>
      <c r="B17" s="1"/>
      <c r="C17" s="1"/>
    </row>
    <row r="18" spans="1:10" x14ac:dyDescent="0.4">
      <c r="A18" s="1"/>
      <c r="B18" s="1" t="s">
        <v>268</v>
      </c>
      <c r="C18" s="1"/>
    </row>
    <row r="20" spans="1:10" x14ac:dyDescent="0.4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4.799999999999997" x14ac:dyDescent="0.4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>
      <selection activeCell="D3" sqref="D3"/>
    </sheetView>
  </sheetViews>
  <sheetFormatPr defaultRowHeight="17.399999999999999" x14ac:dyDescent="0.4"/>
  <cols>
    <col min="4" max="4" width="10.59765625" bestFit="1" customWidth="1"/>
  </cols>
  <sheetData>
    <row r="1" spans="1:9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">
      <c r="A3" s="5" t="s">
        <v>13</v>
      </c>
      <c r="B3" s="6">
        <v>0.4604166666666667</v>
      </c>
      <c r="C3" s="6">
        <v>0.4826388888888889</v>
      </c>
      <c r="D3" s="7">
        <f>((HOUR(C3)-HOUR(B3))*60+MINUTE(C3)-MINUTE(B3))*120</f>
        <v>3840</v>
      </c>
      <c r="F3" s="5" t="s">
        <v>27</v>
      </c>
      <c r="G3" s="5">
        <v>4</v>
      </c>
      <c r="H3" s="5">
        <v>90</v>
      </c>
      <c r="I3" s="5" t="str">
        <f>IF(OR(3&gt;=_xlfn.RANK.EQ(G3,$G$3:$G$10,0),3&gt;=_xlfn.RANK.EQ(H3,$H$3:$H$10,0)),"통과","")</f>
        <v>통과</v>
      </c>
    </row>
    <row r="4" spans="1:9" x14ac:dyDescent="0.4">
      <c r="A4" s="5" t="s">
        <v>14</v>
      </c>
      <c r="B4" s="6">
        <v>0.46597222222222223</v>
      </c>
      <c r="C4" s="6">
        <v>0.4777777777777778</v>
      </c>
      <c r="D4" s="7">
        <f t="shared" ref="D4:D10" si="0">((HOUR(C4)-HOUR(B4))*60+MINUTE(C4)-MINUTE(B4))*120</f>
        <v>2040</v>
      </c>
      <c r="F4" s="5" t="s">
        <v>28</v>
      </c>
      <c r="G4" s="5">
        <v>7</v>
      </c>
      <c r="H4" s="5">
        <v>85</v>
      </c>
      <c r="I4" s="5" t="str">
        <f t="shared" ref="I4:I10" si="1">IF(OR(3&gt;=_xlfn.RANK.EQ(G4,$G$3:$G$10,0),3&gt;=_xlfn.RANK.EQ(H4,$H$3:$H$10,0)),"통과","")</f>
        <v/>
      </c>
    </row>
    <row r="5" spans="1:9" x14ac:dyDescent="0.4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4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4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4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4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4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4">
      <c r="A22" s="22" t="s">
        <v>48</v>
      </c>
      <c r="B22" s="22"/>
      <c r="C22" s="22"/>
      <c r="D22" s="7">
        <f>SUMIFS(D14:D21,B14:B21,"판매부",C14:C21,"대리")</f>
        <v>3300000</v>
      </c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4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4">
      <c r="A28" s="5" t="s">
        <v>83</v>
      </c>
      <c r="B28" s="5">
        <v>5.3860000000000001</v>
      </c>
      <c r="C28" s="5">
        <f t="shared" si="3"/>
        <v>3</v>
      </c>
    </row>
    <row r="29" spans="1:9" x14ac:dyDescent="0.4">
      <c r="A29" s="5" t="s">
        <v>84</v>
      </c>
      <c r="B29" s="5">
        <v>5.165</v>
      </c>
      <c r="C29" s="5">
        <f t="shared" si="3"/>
        <v>1</v>
      </c>
    </row>
    <row r="30" spans="1:9" x14ac:dyDescent="0.4">
      <c r="A30" s="5" t="s">
        <v>85</v>
      </c>
      <c r="B30" s="5"/>
      <c r="C30" s="5" t="str">
        <f t="shared" si="3"/>
        <v>실격</v>
      </c>
    </row>
    <row r="31" spans="1:9" x14ac:dyDescent="0.4">
      <c r="A31" s="5" t="s">
        <v>86</v>
      </c>
      <c r="B31" s="5">
        <v>6.2240000000000002</v>
      </c>
      <c r="C31" s="5">
        <f t="shared" si="3"/>
        <v>5</v>
      </c>
    </row>
    <row r="32" spans="1:9" x14ac:dyDescent="0.4">
      <c r="A32" s="5" t="s">
        <v>87</v>
      </c>
      <c r="B32" s="5">
        <v>5.6369999999999996</v>
      </c>
      <c r="C32" s="5">
        <f t="shared" si="3"/>
        <v>4</v>
      </c>
    </row>
    <row r="33" spans="1:3" x14ac:dyDescent="0.4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2" workbookViewId="0">
      <selection activeCell="C5" sqref="C5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19" t="s">
        <v>153</v>
      </c>
      <c r="B1" s="19"/>
      <c r="C1" s="19"/>
      <c r="D1" s="19"/>
      <c r="E1" s="19"/>
      <c r="F1" s="19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">
      <c r="A6" s="14"/>
      <c r="B6" s="34" t="s">
        <v>276</v>
      </c>
      <c r="C6" s="7"/>
      <c r="D6" s="5">
        <f>SUBTOTAL(4,D4:D5)</f>
        <v>30</v>
      </c>
      <c r="E6" s="7"/>
      <c r="F6" s="5"/>
    </row>
    <row r="7" spans="1:6" outlineLevel="1" x14ac:dyDescent="0.4">
      <c r="A7" s="14"/>
      <c r="B7" s="33" t="s">
        <v>269</v>
      </c>
      <c r="C7" s="7"/>
      <c r="D7" s="5">
        <f>SUBTOTAL(9,D4:D5)</f>
        <v>45</v>
      </c>
      <c r="E7" s="7"/>
      <c r="F7" s="5"/>
    </row>
    <row r="8" spans="1:6" outlineLevel="3" x14ac:dyDescent="0.4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">
      <c r="A10" s="14"/>
      <c r="B10" s="34" t="s">
        <v>277</v>
      </c>
      <c r="C10" s="7"/>
      <c r="D10" s="5">
        <f>SUBTOTAL(4,D8:D9)</f>
        <v>40</v>
      </c>
      <c r="E10" s="7"/>
      <c r="F10" s="5"/>
    </row>
    <row r="11" spans="1:6" outlineLevel="1" x14ac:dyDescent="0.4">
      <c r="A11" s="14"/>
      <c r="B11" s="34" t="s">
        <v>270</v>
      </c>
      <c r="C11" s="7"/>
      <c r="D11" s="5">
        <f>SUBTOTAL(9,D8:D9)</f>
        <v>64</v>
      </c>
      <c r="E11" s="7"/>
      <c r="F11" s="5"/>
    </row>
    <row r="12" spans="1:6" outlineLevel="3" x14ac:dyDescent="0.4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">
      <c r="A14" s="14"/>
      <c r="B14" s="34" t="s">
        <v>278</v>
      </c>
      <c r="C14" s="7"/>
      <c r="D14" s="5">
        <f>SUBTOTAL(4,D12:D13)</f>
        <v>11</v>
      </c>
      <c r="E14" s="7"/>
      <c r="F14" s="5"/>
    </row>
    <row r="15" spans="1:6" outlineLevel="1" x14ac:dyDescent="0.4">
      <c r="A15" s="14"/>
      <c r="B15" s="34" t="s">
        <v>271</v>
      </c>
      <c r="C15" s="7"/>
      <c r="D15" s="5">
        <f>SUBTOTAL(9,D12:D13)</f>
        <v>21</v>
      </c>
      <c r="E15" s="7"/>
      <c r="F15" s="5"/>
    </row>
    <row r="16" spans="1:6" outlineLevel="3" x14ac:dyDescent="0.4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">
      <c r="A18" s="14"/>
      <c r="B18" s="34" t="s">
        <v>279</v>
      </c>
      <c r="C18" s="7"/>
      <c r="D18" s="5">
        <f>SUBTOTAL(4,D16:D17)</f>
        <v>20</v>
      </c>
      <c r="E18" s="7"/>
      <c r="F18" s="5"/>
    </row>
    <row r="19" spans="1:6" outlineLevel="1" x14ac:dyDescent="0.4">
      <c r="A19" s="14"/>
      <c r="B19" s="34" t="s">
        <v>272</v>
      </c>
      <c r="C19" s="7"/>
      <c r="D19" s="5">
        <f>SUBTOTAL(9,D16:D17)</f>
        <v>39</v>
      </c>
      <c r="E19" s="7"/>
      <c r="F19" s="5"/>
    </row>
    <row r="20" spans="1:6" outlineLevel="3" x14ac:dyDescent="0.4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">
      <c r="A22" s="14"/>
      <c r="B22" s="34" t="s">
        <v>280</v>
      </c>
      <c r="C22" s="7"/>
      <c r="D22" s="5">
        <f>SUBTOTAL(4,D20:D21)</f>
        <v>11</v>
      </c>
      <c r="E22" s="7"/>
      <c r="F22" s="5"/>
    </row>
    <row r="23" spans="1:6" outlineLevel="1" x14ac:dyDescent="0.4">
      <c r="A23" s="14"/>
      <c r="B23" s="34" t="s">
        <v>273</v>
      </c>
      <c r="C23" s="7"/>
      <c r="D23" s="5">
        <f>SUBTOTAL(9,D20:D21)</f>
        <v>16</v>
      </c>
      <c r="E23" s="7"/>
      <c r="F23" s="5"/>
    </row>
    <row r="24" spans="1:6" outlineLevel="3" x14ac:dyDescent="0.4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">
      <c r="A26" s="35"/>
      <c r="B26" s="38" t="s">
        <v>281</v>
      </c>
      <c r="C26" s="37"/>
      <c r="D26" s="36">
        <f>SUBTOTAL(4,D24:D25)</f>
        <v>60</v>
      </c>
      <c r="E26" s="37"/>
      <c r="F26" s="36"/>
    </row>
    <row r="27" spans="1:6" outlineLevel="1" x14ac:dyDescent="0.4">
      <c r="A27" s="35"/>
      <c r="B27" s="38" t="s">
        <v>274</v>
      </c>
      <c r="C27" s="37"/>
      <c r="D27" s="36">
        <f>SUBTOTAL(9,D24:D25)</f>
        <v>80</v>
      </c>
      <c r="E27" s="37"/>
      <c r="F27" s="36"/>
    </row>
    <row r="28" spans="1:6" x14ac:dyDescent="0.4">
      <c r="A28" s="35"/>
      <c r="B28" s="38" t="s">
        <v>282</v>
      </c>
      <c r="C28" s="37"/>
      <c r="D28" s="36">
        <f>SUBTOTAL(4,D4:D25)</f>
        <v>60</v>
      </c>
      <c r="E28" s="37"/>
      <c r="F28" s="36"/>
    </row>
    <row r="29" spans="1:6" x14ac:dyDescent="0.4">
      <c r="A29" s="35"/>
      <c r="B29" s="38" t="s">
        <v>275</v>
      </c>
      <c r="C29" s="37"/>
      <c r="D29" s="36">
        <f>SUBTOTAL(9,D4:D25)</f>
        <v>265</v>
      </c>
      <c r="E29" s="37"/>
      <c r="F29" s="36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A16" sqref="A16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5" width="5" bestFit="1" customWidth="1"/>
    <col min="6" max="6" width="6.796875" bestFit="1" customWidth="1"/>
  </cols>
  <sheetData>
    <row r="1" spans="1:5" ht="21" x14ac:dyDescent="0.4">
      <c r="A1" s="19" t="s">
        <v>170</v>
      </c>
      <c r="B1" s="19"/>
      <c r="C1" s="19"/>
      <c r="D1" s="19"/>
      <c r="E1" s="19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4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4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4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4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4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4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4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4">
      <c r="A14" s="39" t="s">
        <v>23</v>
      </c>
      <c r="B14" t="s">
        <v>283</v>
      </c>
    </row>
    <row r="16" spans="1:5" x14ac:dyDescent="0.4">
      <c r="A16" s="39" t="s">
        <v>284</v>
      </c>
      <c r="B16" s="39" t="s">
        <v>0</v>
      </c>
    </row>
    <row r="17" spans="1:5" x14ac:dyDescent="0.4">
      <c r="A17" s="39" t="s">
        <v>171</v>
      </c>
      <c r="B17" t="s">
        <v>5</v>
      </c>
      <c r="C17" t="s">
        <v>4</v>
      </c>
      <c r="D17" t="s">
        <v>176</v>
      </c>
      <c r="E17" t="s">
        <v>174</v>
      </c>
    </row>
    <row r="18" spans="1:5" x14ac:dyDescent="0.4">
      <c r="A18" t="s">
        <v>172</v>
      </c>
      <c r="B18" s="40">
        <v>1</v>
      </c>
      <c r="C18" s="40">
        <v>10</v>
      </c>
      <c r="D18" s="40">
        <v>19</v>
      </c>
      <c r="E18" s="40">
        <v>30</v>
      </c>
    </row>
    <row r="19" spans="1:5" x14ac:dyDescent="0.4">
      <c r="A19" t="s">
        <v>39</v>
      </c>
      <c r="B19" s="40">
        <v>2</v>
      </c>
      <c r="C19" s="40">
        <v>11</v>
      </c>
      <c r="D19" s="40">
        <v>17</v>
      </c>
      <c r="E19" s="40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50E6-77F8-4BE9-9558-B483436ED128}">
  <sheetPr>
    <outlinePr summaryBelow="0"/>
  </sheetPr>
  <dimension ref="B1:G11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45" t="s">
        <v>291</v>
      </c>
      <c r="C2" s="46"/>
      <c r="D2" s="52"/>
      <c r="E2" s="52"/>
      <c r="F2" s="52"/>
      <c r="G2" s="52"/>
    </row>
    <row r="3" spans="2:7" collapsed="1" x14ac:dyDescent="0.4">
      <c r="B3" s="44"/>
      <c r="C3" s="44"/>
      <c r="D3" s="53" t="s">
        <v>293</v>
      </c>
      <c r="E3" s="53" t="s">
        <v>287</v>
      </c>
      <c r="F3" s="53" t="s">
        <v>289</v>
      </c>
      <c r="G3" s="53" t="s">
        <v>290</v>
      </c>
    </row>
    <row r="4" spans="2:7" ht="31.2" hidden="1" outlineLevel="1" x14ac:dyDescent="0.4">
      <c r="B4" s="48"/>
      <c r="C4" s="48"/>
      <c r="D4" s="41"/>
      <c r="E4" s="55" t="s">
        <v>288</v>
      </c>
      <c r="F4" s="55" t="s">
        <v>288</v>
      </c>
      <c r="G4" s="55" t="s">
        <v>288</v>
      </c>
    </row>
    <row r="5" spans="2:7" x14ac:dyDescent="0.4">
      <c r="B5" s="49" t="s">
        <v>292</v>
      </c>
      <c r="C5" s="50"/>
      <c r="D5" s="47"/>
      <c r="E5" s="47"/>
      <c r="F5" s="47"/>
      <c r="G5" s="47"/>
    </row>
    <row r="6" spans="2:7" outlineLevel="1" x14ac:dyDescent="0.4">
      <c r="B6" s="48"/>
      <c r="C6" s="48" t="s">
        <v>285</v>
      </c>
      <c r="D6" s="42">
        <v>0.15</v>
      </c>
      <c r="E6" s="54">
        <v>0.2</v>
      </c>
      <c r="F6" s="54">
        <v>0.25</v>
      </c>
      <c r="G6" s="54">
        <v>0.3</v>
      </c>
    </row>
    <row r="7" spans="2:7" x14ac:dyDescent="0.4">
      <c r="B7" s="49" t="s">
        <v>294</v>
      </c>
      <c r="C7" s="50"/>
      <c r="D7" s="47"/>
      <c r="E7" s="47"/>
      <c r="F7" s="47"/>
      <c r="G7" s="47"/>
    </row>
    <row r="8" spans="2:7" ht="18" outlineLevel="1" thickBot="1" x14ac:dyDescent="0.45">
      <c r="B8" s="51"/>
      <c r="C8" s="51" t="s">
        <v>286</v>
      </c>
      <c r="D8" s="43">
        <v>186523.61111111101</v>
      </c>
      <c r="E8" s="43">
        <v>194633.33333333299</v>
      </c>
      <c r="F8" s="43">
        <v>202743.055555556</v>
      </c>
      <c r="G8" s="43">
        <v>210852.77777777801</v>
      </c>
    </row>
    <row r="9" spans="2:7" x14ac:dyDescent="0.4">
      <c r="B9" t="s">
        <v>295</v>
      </c>
    </row>
    <row r="10" spans="2:7" x14ac:dyDescent="0.4">
      <c r="B10" t="s">
        <v>296</v>
      </c>
    </row>
    <row r="11" spans="2:7" x14ac:dyDescent="0.4">
      <c r="B11" t="s">
        <v>297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4">
      <c r="A2" t="s">
        <v>187</v>
      </c>
      <c r="B2" s="9">
        <v>0.1</v>
      </c>
      <c r="C2" s="9">
        <v>0</v>
      </c>
    </row>
    <row r="3" spans="1:8" x14ac:dyDescent="0.4">
      <c r="A3" t="s">
        <v>188</v>
      </c>
      <c r="B3" s="9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User" comment="만든 사람 User 날짜 2025-12-04">
      <inputCells r="B3" val="0.2" numFmtId="9"/>
    </scenario>
    <scenario name="목표수익률증가2" locked="1" count="1" user="User" comment="만든 사람 User 날짜 2025-12-04">
      <inputCells r="B3" val="0.25" numFmtId="9"/>
    </scenario>
    <scenario name="목표수익률증가3" locked="1" count="1" user="User" comment="만든 사람 User 날짜 2025-12-04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2025-12-04T05:58:15Z</dcterms:modified>
</cp:coreProperties>
</file>