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8_{11C57402-3288-4068-9B69-B06170AC2C53}" xr6:coauthVersionLast="47" xr6:coauthVersionMax="47" xr10:uidLastSave="{00000000-0000-0000-0000-000000000000}"/>
  <bookViews>
    <workbookView xWindow="-108" yWindow="-108" windowWidth="23256" windowHeight="12456" firstSheet="4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H16" i="4"/>
  <c r="H17" i="4"/>
  <c r="H18" i="4"/>
  <c r="H19" i="4"/>
  <c r="H20" i="4"/>
  <c r="H21" i="4"/>
  <c r="H22" i="4"/>
  <c r="H23" i="4"/>
  <c r="H15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/>
  <c r="C22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302DB57E-BDAD-4104-B92B-F23391AF9C4F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<sst xmlns="http://schemas.openxmlformats.org/spreadsheetml/2006/main" count="504" uniqueCount="304">
  <si>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</si>
  <si>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</si>
  <si>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</si>
  <si>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</si>
  <si>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</si>
  <si>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</si>
  <si>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</si>
  <si>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</si>
  <si>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</si>
  <si>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</si>
  <si>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</si>
  <si>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</si>
  <si>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</si>
  <si>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</si>
  <si>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</si>
  <si>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</si>
  <si>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</si>
  <si>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</si>
  <si>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</si>
  <si>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</si>
  <si>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</si>
  <si>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</si>
  <si>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</si>
  <si>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</si>
  <si>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</si>
  <si>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</si>
  <si>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</si>
  <si>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</si>
  <si>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</si>
  <si>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</si>
  <si>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</si>
  <si>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</si>
  <si>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</si>
  <si>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</si>
  <si>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</si>
  <si>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</si>
  <si>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</si>
  <si>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</si>
  <si>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</si>
  <si>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</si>
  <si>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</si>
  <si>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</si>
  <si>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</si>
  <si>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</si>
  <si>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</si>
  <si>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</si>
  <si>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</si>
  <si>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</si>
  <si>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</si>
  <si>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</si>
  <si>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</si>
  <si>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</si>
  <si>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</si>
  <si>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</si>
  <si>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</si>
  <si>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</si>
  <si>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</si>
  <si>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</si>
  <si>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</si>
  <si>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</si>
  <si>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</si>
  <si>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</si>
  <si>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</si>
  <si>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</si>
  <si>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</si>
  <si>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</si>
  <si>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</si>
  <si>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</si>
  <si>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</si>
  <si>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</si>
  <si>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</si>
  <si>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</si>
  <si>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</si>
  <si>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</si>
  <si>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</si>
  <si>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</si>
  <si>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</si>
  <si>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</si>
  <si>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</si>
  <si>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</si>
  <si>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</si>
  <si>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</si>
  <si>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</si>
  <si>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</si>
  <si>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</si>
  <si>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</si>
  <si>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</si>
  <si>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</si>
  <si>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</si>
  <si>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</si>
  <si>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</si>
  <si>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</si>
  <si>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</si>
  <si>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</si>
  <si>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</si>
  <si>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</si>
  <si>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</si>
  <si>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</si>
  <si>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</si>
  <si>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</si>
  <si>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</si>
  <si>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</si>
  <si>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</si>
  <si>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</si>
  <si>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</si>
  <si>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</si>
  <si>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</si>
  <si>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</si>
  <si>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</si>
  <si>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</si>
  <si>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</si>
  <si>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</si>
  <si>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</si>
  <si>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</si>
  <si>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</si>
  <si>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</si>
  <si>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</si>
  <si>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</si>
  <si>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</si>
  <si>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</si>
  <si>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</si>
  <si>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</si>
  <si>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</si>
  <si>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</si>
  <si>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</si>
  <si>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</si>
  <si>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</si>
  <si>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</si>
  <si>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</si>
  <si>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</si>
  <si>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</si>
  <si>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</si>
  <si>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</si>
  <si>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</si>
  <si>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</si>
  <si>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</si>
  <si>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</si>
  <si>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</si>
  <si>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</si>
  <si>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</si>
  <si>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</si>
  <si>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</si>
  <si>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</si>
  <si>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</si>
  <si>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</si>
  <si>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</si>
  <si>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</si>
  <si>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</si>
  <si>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</si>
  <si>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</si>
  <si>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</si>
  <si>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</si>
  <si>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</si>
  <si>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</si>
  <si>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</si>
  <si>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</si>
  <si>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</si>
  <si>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</si>
  <si>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</si>
  <si>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</si>
  <si>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</si>
  <si>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</si>
  <si>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</si>
  <si>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</si>
  <si>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</si>
  <si>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</si>
  <si>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</si>
  <si>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</si>
  <si>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</si>
  <si>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</si>
  <si>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</si>
  <si>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</si>
  <si>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</si>
  <si>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</si>
  <si>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</si>
  <si>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</si>
  <si>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</si>
  <si>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</si>
  <si>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</si>
  <si>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</si>
  <si>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</si>
  <si>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</si>
  <si>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</si>
  <si>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</si>
  <si>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</si>
  <si>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</si>
  <si>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</si>
  <si>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</si>
  <si>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</si>
  <si>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</si>
  <si>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</si>
  <si>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</si>
  <si>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</si>
  <si>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</si>
  <si>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</si>
  <si>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</si>
  <si>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</si>
  <si>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</si>
  <si>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</si>
  <si>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</si>
  <si>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</si>
  <si>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</si>
  <si>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</si>
  <si>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</si>
  <si>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</si>
  <si>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</si>
  <si>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</si>
  <si>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</si>
  <si>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</si>
  <si>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</si>
  <si>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</si>
  <si>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</si>
  <si>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</si>
  <si>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</si>
  <si>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</si>
  <si>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</si>
  <si>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</si>
  <si>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</si>
  <si>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</si>
  <si>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</si>
  <si>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</si>
  <si>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</si>
  <si>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</si>
  <si>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</si>
  <si>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</si>
  <si>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</si>
  <si>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</si>
  <si>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</si>
  <si>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</si>
  <si>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</si>
  <si>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</si>
  <si>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</si>
  <si>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</si>
  <si>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</si>
  <si>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</si>
  <si>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</si>
  <si>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</si>
  <si>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</si>
  <si>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</si>
  <si>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</si>
  <si>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</si>
  <si>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</si>
  <si>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</si>
  <si>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</si>
  <si>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</si>
  <si>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</si>
  <si>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</si>
  <si>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</si>
  <si>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</si>
  <si>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</si>
  <si>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</si>
  <si>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</si>
  <si>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</si>
  <si>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</si>
  <si>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</si>
  <si>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디아센엠-45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</si>
  <si>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</si>
  <si>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</si>
  <si>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</si>
  <si>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</si>
  <si>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</si>
  <si>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</si>
  <si>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</si>
  <si>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</si>
  <si>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</si>
  <si>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</si>
  <si>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</si>
  <si>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</si>
  <si>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</si>
  <si>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</si>
  <si>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</si>
  <si>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</si>
  <si>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</si>
  <si>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빈졸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</si>
  <si>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</si>
  <si>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</si>
  <si>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</si>
  <si>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</si>
  <si>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</si>
  <si>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</si>
  <si>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</si>
  <si>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</si>
  <si>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</si>
  <si>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</si>
  <si>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</si>
  <si>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</si>
  <si>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</si>
  <si>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합계 : 수량</t>
  </si>
  <si>
    <t>전체 합계 : 수량</t>
  </si>
  <si>
    <t>전체 합계 : 매출액</t>
  </si>
  <si>
    <t>합계 : 매출액</t>
  </si>
  <si>
    <t>$B$20</t>
  </si>
  <si>
    <t>$B$21</t>
  </si>
  <si>
    <t>$E$17</t>
  </si>
  <si>
    <t>단가인상</t>
  </si>
  <si>
    <t>만든 사람 User 날짜 2025-12-03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</si>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</sst>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8" formatCode="0.0_ "/>
    <numFmt numFmtId="182" formatCode="yyyy&quot;년&quot;mm&quot;월&quot;dd&quot;일&quot;"/>
    <numFmt numFmtId="183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82" fontId="0" fillId="0" borderId="0" xfId="0" applyNumberFormat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8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8" fontId="0" fillId="0" borderId="13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83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numFmt numFmtId="183" formatCode="#,##0_ "/>
    </dxf>
    <dxf>
      <numFmt numFmtId="183" formatCode="#,##0_ "/>
    </dxf>
    <dxf>
      <numFmt numFmtId="183" formatCode="#,##0_ "/>
    </dxf>
    <dxf>
      <numFmt numFmtId="183" formatCode="#,##0_ "/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2-4742-90F4-BFDC40586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4281552"/>
        <c:axId val="1244273392"/>
      </c:bar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24427339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4281552"/>
        <c:crosses val="max"/>
        <c:crossBetween val="between"/>
      </c:valAx>
      <c:catAx>
        <c:axId val="12442815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427339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18</xdr:row>
          <xdr:rowOff>198120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C75E9E1E-DBDE-EA1E-964C-CCA9DBE9E37B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4.468686921296" createdVersion="8" refreshedVersion="8" minRefreshableVersion="3" recordCount="8" xr:uid="{B6FAFCD9-F52A-44BD-8623-BEEC2B79116D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621A69-83B8-40F1-8ED7-BE4B4DCA1F9E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합계 : 수량" fld="4" baseField="0" baseItem="0" numFmtId="41"/>
    <dataField name="합계 : 매출액" fld="6" baseField="0" baseItem="0" numFmtId="41"/>
  </dataFields>
  <formats count="4">
    <format dxfId="3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2">
      <pivotArea collapsedLevelsAreSubtotals="1" fieldPosition="0">
        <references count="1">
          <reference field="2" count="1">
            <x v="1"/>
          </reference>
        </references>
      </pivotArea>
    </format>
    <format dxfId="1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0">
      <pivotArea field="2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12" sqref="C12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250</v>
      </c>
      <c r="C3" s="1" t="s">
        <v>252</v>
      </c>
      <c r="D3" s="1" t="s">
        <v>259</v>
      </c>
      <c r="E3" s="1" t="s">
        <v>266</v>
      </c>
      <c r="F3" s="1" t="s">
        <v>269</v>
      </c>
      <c r="G3" s="1" t="s">
        <v>272</v>
      </c>
    </row>
    <row r="4" spans="1:7" x14ac:dyDescent="0.4">
      <c r="A4" s="1" t="s">
        <v>244</v>
      </c>
      <c r="B4" s="1" t="s">
        <v>251</v>
      </c>
      <c r="C4" s="1" t="s">
        <v>253</v>
      </c>
      <c r="D4" s="1" t="s">
        <v>260</v>
      </c>
      <c r="E4" s="1" t="s">
        <v>267</v>
      </c>
      <c r="F4" s="1" t="s">
        <v>270</v>
      </c>
      <c r="G4" s="1">
        <v>3</v>
      </c>
    </row>
    <row r="5" spans="1:7" x14ac:dyDescent="0.4">
      <c r="A5" s="1" t="s">
        <v>245</v>
      </c>
      <c r="B5" s="1" t="s">
        <v>274</v>
      </c>
      <c r="C5" s="1" t="s">
        <v>254</v>
      </c>
      <c r="D5" s="1" t="s">
        <v>261</v>
      </c>
      <c r="E5" s="1" t="s">
        <v>267</v>
      </c>
      <c r="F5" s="1" t="s">
        <v>270</v>
      </c>
      <c r="G5" s="1">
        <v>3</v>
      </c>
    </row>
    <row r="6" spans="1:7" x14ac:dyDescent="0.4">
      <c r="A6" s="1" t="s">
        <v>246</v>
      </c>
      <c r="B6" s="1" t="s">
        <v>275</v>
      </c>
      <c r="C6" s="1" t="s">
        <v>255</v>
      </c>
      <c r="D6" s="1" t="s">
        <v>262</v>
      </c>
      <c r="E6" s="1" t="s">
        <v>267</v>
      </c>
      <c r="F6" s="1" t="s">
        <v>271</v>
      </c>
      <c r="G6" s="1">
        <v>3</v>
      </c>
    </row>
    <row r="7" spans="1:7" x14ac:dyDescent="0.4">
      <c r="A7" s="1" t="s">
        <v>247</v>
      </c>
      <c r="B7" s="1" t="s">
        <v>276</v>
      </c>
      <c r="C7" s="1" t="s">
        <v>256</v>
      </c>
      <c r="D7" s="1" t="s">
        <v>263</v>
      </c>
      <c r="E7" s="1" t="s">
        <v>267</v>
      </c>
      <c r="F7" s="1" t="s">
        <v>271</v>
      </c>
      <c r="G7" s="1">
        <v>3</v>
      </c>
    </row>
    <row r="8" spans="1:7" x14ac:dyDescent="0.4">
      <c r="A8" s="1" t="s">
        <v>248</v>
      </c>
      <c r="B8" s="1" t="s">
        <v>277</v>
      </c>
      <c r="C8" s="1" t="s">
        <v>257</v>
      </c>
      <c r="D8" s="1" t="s">
        <v>264</v>
      </c>
      <c r="E8" s="1" t="s">
        <v>268</v>
      </c>
      <c r="F8" s="1" t="s">
        <v>270</v>
      </c>
      <c r="G8" s="1">
        <v>3</v>
      </c>
    </row>
    <row r="9" spans="1:7" x14ac:dyDescent="0.4">
      <c r="A9" s="1" t="s">
        <v>249</v>
      </c>
      <c r="B9" s="1" t="s">
        <v>273</v>
      </c>
      <c r="C9" s="1" t="s">
        <v>258</v>
      </c>
      <c r="D9" s="1" t="s">
        <v>265</v>
      </c>
      <c r="E9" s="1" t="s">
        <v>267</v>
      </c>
      <c r="F9" s="1" t="s">
        <v>271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L21" sqref="L21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11" t="s">
        <v>186</v>
      </c>
      <c r="B1" s="11"/>
      <c r="C1" s="11"/>
      <c r="D1" s="11"/>
      <c r="E1" s="11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51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51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51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51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51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51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51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51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51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51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51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51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51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51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51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51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51">
        <v>356520</v>
      </c>
    </row>
    <row r="21" spans="1:5" x14ac:dyDescent="0.4">
      <c r="D21" s="4" t="s">
        <v>214</v>
      </c>
      <c r="E21" s="51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0" workbookViewId="0">
      <selection activeCell="N28" sqref="N28"/>
    </sheetView>
  </sheetViews>
  <sheetFormatPr defaultRowHeight="17.399999999999999" x14ac:dyDescent="0.4"/>
  <sheetData>
    <row r="1" spans="1:5" ht="21" x14ac:dyDescent="0.4">
      <c r="A1" s="11" t="s">
        <v>216</v>
      </c>
      <c r="B1" s="11"/>
      <c r="C1" s="11"/>
      <c r="D1" s="11"/>
      <c r="E1" s="11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D14" sqref="D14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20" t="s">
        <v>97</v>
      </c>
      <c r="B1" s="20"/>
      <c r="C1" s="20"/>
      <c r="D1" s="20"/>
      <c r="E1" s="20"/>
      <c r="F1" s="20"/>
      <c r="G1" s="20"/>
      <c r="H1" s="20"/>
    </row>
    <row r="3" spans="1:8" ht="18" thickBot="1" x14ac:dyDescent="0.45">
      <c r="F3" s="1" t="s">
        <v>78</v>
      </c>
      <c r="G3" s="21">
        <v>45829</v>
      </c>
      <c r="H3" s="21"/>
    </row>
    <row r="4" spans="1:8" x14ac:dyDescent="0.4">
      <c r="A4" s="23" t="s">
        <v>79</v>
      </c>
      <c r="B4" s="24" t="s">
        <v>80</v>
      </c>
      <c r="C4" s="24" t="s">
        <v>81</v>
      </c>
      <c r="D4" s="24" t="s">
        <v>82</v>
      </c>
      <c r="E4" s="24" t="s">
        <v>83</v>
      </c>
      <c r="F4" s="24" t="s">
        <v>84</v>
      </c>
      <c r="G4" s="24" t="s">
        <v>85</v>
      </c>
      <c r="H4" s="25" t="s">
        <v>86</v>
      </c>
    </row>
    <row r="5" spans="1:8" x14ac:dyDescent="0.4">
      <c r="A5" s="26" t="s">
        <v>87</v>
      </c>
      <c r="B5" s="4" t="s">
        <v>88</v>
      </c>
      <c r="C5" s="4" t="s">
        <v>89</v>
      </c>
      <c r="D5" s="4" t="s">
        <v>90</v>
      </c>
      <c r="E5" s="22">
        <v>7.96</v>
      </c>
      <c r="F5" s="22">
        <v>2.14</v>
      </c>
      <c r="G5" s="22">
        <v>3.25</v>
      </c>
      <c r="H5" s="27">
        <v>3.61</v>
      </c>
    </row>
    <row r="6" spans="1:8" x14ac:dyDescent="0.4">
      <c r="A6" s="26" t="s">
        <v>91</v>
      </c>
      <c r="B6" s="4" t="s">
        <v>88</v>
      </c>
      <c r="C6" s="4" t="s">
        <v>89</v>
      </c>
      <c r="D6" s="4" t="s">
        <v>90</v>
      </c>
      <c r="E6" s="22">
        <v>10.44</v>
      </c>
      <c r="F6" s="22">
        <v>1.82</v>
      </c>
      <c r="G6" s="22">
        <v>3.43</v>
      </c>
      <c r="H6" s="27">
        <v>0.57999999999999996</v>
      </c>
    </row>
    <row r="7" spans="1:8" x14ac:dyDescent="0.4">
      <c r="A7" s="26" t="s">
        <v>92</v>
      </c>
      <c r="B7" s="4">
        <v>2025</v>
      </c>
      <c r="C7" s="4" t="s">
        <v>93</v>
      </c>
      <c r="D7" s="4" t="s">
        <v>94</v>
      </c>
      <c r="E7" s="22">
        <v>3.63</v>
      </c>
      <c r="F7" s="22">
        <v>7.99</v>
      </c>
      <c r="G7" s="22">
        <v>3.99</v>
      </c>
      <c r="H7" s="27">
        <v>4.16</v>
      </c>
    </row>
    <row r="8" spans="1:8" x14ac:dyDescent="0.4">
      <c r="A8" s="26" t="s">
        <v>95</v>
      </c>
      <c r="B8" s="4">
        <v>2025</v>
      </c>
      <c r="C8" s="4" t="s">
        <v>93</v>
      </c>
      <c r="D8" s="4" t="s">
        <v>90</v>
      </c>
      <c r="E8" s="22">
        <v>60.59</v>
      </c>
      <c r="F8" s="22">
        <v>39.1</v>
      </c>
      <c r="G8" s="22">
        <v>53.82</v>
      </c>
      <c r="H8" s="27">
        <v>39.83</v>
      </c>
    </row>
    <row r="9" spans="1:8" ht="18" thickBot="1" x14ac:dyDescent="0.45">
      <c r="A9" s="28" t="s">
        <v>96</v>
      </c>
      <c r="B9" s="29">
        <v>2025</v>
      </c>
      <c r="C9" s="29" t="s">
        <v>93</v>
      </c>
      <c r="D9" s="29" t="s">
        <v>90</v>
      </c>
      <c r="E9" s="30">
        <v>97.34</v>
      </c>
      <c r="F9" s="30">
        <v>26.55</v>
      </c>
      <c r="G9" s="30">
        <v>85.67</v>
      </c>
      <c r="H9" s="31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S9" sqref="S9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1" t="s">
        <v>98</v>
      </c>
      <c r="B1" s="11"/>
      <c r="C1" s="11"/>
      <c r="D1" s="11"/>
      <c r="E1" s="11"/>
      <c r="F1" s="11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4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6" workbookViewId="0">
      <selection activeCell="E10" sqref="E10"/>
    </sheetView>
  </sheetViews>
  <sheetFormatPr defaultRowHeight="17.399999999999999" x14ac:dyDescent="0.4"/>
  <sheetData>
    <row r="1" spans="1:6" ht="21" x14ac:dyDescent="0.4">
      <c r="A1" s="11" t="s">
        <v>226</v>
      </c>
      <c r="B1" s="11"/>
      <c r="C1" s="11"/>
      <c r="D1" s="11"/>
      <c r="E1" s="11"/>
      <c r="F1" s="11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278</v>
      </c>
      <c r="B15" s="1" t="s">
        <v>280</v>
      </c>
      <c r="C15" s="1"/>
    </row>
    <row r="16" spans="1:6" x14ac:dyDescent="0.4">
      <c r="A16" s="1" t="s">
        <v>279</v>
      </c>
      <c r="B16" s="1"/>
      <c r="C16" s="1"/>
    </row>
    <row r="17" spans="1:6" x14ac:dyDescent="0.4">
      <c r="A17" s="1"/>
      <c r="B17" s="1" t="s">
        <v>281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topLeftCell="A21" workbookViewId="0">
      <selection activeCell="S28" sqref="S28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13">
        <f ca="1">SUMIF(G3:J11,"다이어리",J3:J11)/SUM(J3:J11)</f>
        <v>0.35658914728682173</v>
      </c>
      <c r="L3" s="13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12" t="s">
        <v>37</v>
      </c>
      <c r="B22" s="12"/>
      <c r="C22" s="4" t="e">
        <f>DMAX(A12:D20,2,"대리")</f>
        <v>#VALUE!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5"/>
      <c r="B31" s="4" t="s">
        <v>71</v>
      </c>
      <c r="C31" s="4">
        <v>556</v>
      </c>
      <c r="D31" s="4">
        <v>556</v>
      </c>
      <c r="E31" s="4">
        <v>220</v>
      </c>
      <c r="G31" s="4" t="e">
        <f>ROUND(DMAX(A26:E37,3,"강북")-DMIN(A26:E37,3,"강북"),0)</f>
        <v>#VALUE!</v>
      </c>
    </row>
    <row r="32" spans="1:11" x14ac:dyDescent="0.4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O9" sqref="O9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16" t="s">
        <v>154</v>
      </c>
      <c r="B18" s="16"/>
      <c r="C18" s="16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282</v>
      </c>
      <c r="B20" s="4">
        <v>74.5</v>
      </c>
      <c r="C20" s="4">
        <v>85.5</v>
      </c>
    </row>
    <row r="21" spans="1:3" x14ac:dyDescent="0.4">
      <c r="A21" s="4" t="s">
        <v>283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E15" sqref="E15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9.296875" bestFit="1" customWidth="1"/>
    <col min="5" max="5" width="10.8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32" t="s">
        <v>53</v>
      </c>
      <c r="B14" t="s">
        <v>284</v>
      </c>
    </row>
    <row r="16" spans="1:8" x14ac:dyDescent="0.4">
      <c r="B16" s="32" t="s">
        <v>286</v>
      </c>
    </row>
    <row r="17" spans="1:4" x14ac:dyDescent="0.4">
      <c r="A17" s="32" t="s">
        <v>285</v>
      </c>
      <c r="B17" t="s">
        <v>168</v>
      </c>
      <c r="C17" t="s">
        <v>170</v>
      </c>
      <c r="D17" t="s">
        <v>165</v>
      </c>
    </row>
    <row r="18" spans="1:4" x14ac:dyDescent="0.4">
      <c r="A18" s="33" t="s">
        <v>71</v>
      </c>
      <c r="B18" s="34"/>
      <c r="C18" s="34"/>
      <c r="D18" s="34"/>
    </row>
    <row r="19" spans="1:4" x14ac:dyDescent="0.4">
      <c r="A19" s="35" t="s">
        <v>287</v>
      </c>
      <c r="B19" s="36">
        <v>336</v>
      </c>
      <c r="C19" s="36">
        <v>80</v>
      </c>
      <c r="D19" s="36">
        <v>1570</v>
      </c>
    </row>
    <row r="20" spans="1:4" x14ac:dyDescent="0.4">
      <c r="A20" s="35" t="s">
        <v>290</v>
      </c>
      <c r="B20" s="36">
        <v>161280</v>
      </c>
      <c r="C20" s="36">
        <v>72000</v>
      </c>
      <c r="D20" s="36">
        <v>305280</v>
      </c>
    </row>
    <row r="21" spans="1:4" x14ac:dyDescent="0.4">
      <c r="A21" s="33" t="s">
        <v>70</v>
      </c>
      <c r="B21" s="36"/>
      <c r="C21" s="36"/>
      <c r="D21" s="36"/>
    </row>
    <row r="22" spans="1:4" x14ac:dyDescent="0.4">
      <c r="A22" s="35" t="s">
        <v>287</v>
      </c>
      <c r="B22" s="36">
        <v>870</v>
      </c>
      <c r="C22" s="36">
        <v>280</v>
      </c>
      <c r="D22" s="36">
        <v>933</v>
      </c>
    </row>
    <row r="23" spans="1:4" x14ac:dyDescent="0.4">
      <c r="A23" s="35" t="s">
        <v>290</v>
      </c>
      <c r="B23" s="36">
        <v>435000</v>
      </c>
      <c r="C23" s="36">
        <v>274400</v>
      </c>
      <c r="D23" s="36">
        <v>179354</v>
      </c>
    </row>
    <row r="24" spans="1:4" x14ac:dyDescent="0.4">
      <c r="A24" s="33" t="s">
        <v>288</v>
      </c>
      <c r="B24" s="36">
        <v>1206</v>
      </c>
      <c r="C24" s="36">
        <v>360</v>
      </c>
      <c r="D24" s="36">
        <v>2503</v>
      </c>
    </row>
    <row r="25" spans="1:4" x14ac:dyDescent="0.4">
      <c r="A25" s="33" t="s">
        <v>289</v>
      </c>
      <c r="B25" s="36">
        <v>596280</v>
      </c>
      <c r="C25" s="36">
        <v>346400</v>
      </c>
      <c r="D25" s="36">
        <v>484634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34237-F87C-4FCD-87D0-1707549CDBB0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40" t="s">
        <v>297</v>
      </c>
      <c r="C2" s="41"/>
      <c r="D2" s="47"/>
      <c r="E2" s="47"/>
      <c r="F2" s="47"/>
    </row>
    <row r="3" spans="2:6" collapsed="1" x14ac:dyDescent="0.4">
      <c r="B3" s="39"/>
      <c r="C3" s="39"/>
      <c r="D3" s="48" t="s">
        <v>299</v>
      </c>
      <c r="E3" s="48" t="s">
        <v>294</v>
      </c>
      <c r="F3" s="48" t="s">
        <v>296</v>
      </c>
    </row>
    <row r="4" spans="2:6" ht="46.8" hidden="1" outlineLevel="1" x14ac:dyDescent="0.4">
      <c r="B4" s="43"/>
      <c r="C4" s="43"/>
      <c r="D4" s="37"/>
      <c r="E4" s="50" t="s">
        <v>295</v>
      </c>
      <c r="F4" s="50" t="s">
        <v>295</v>
      </c>
    </row>
    <row r="5" spans="2:6" x14ac:dyDescent="0.4">
      <c r="B5" s="44" t="s">
        <v>298</v>
      </c>
      <c r="C5" s="45"/>
      <c r="D5" s="42"/>
      <c r="E5" s="42"/>
      <c r="F5" s="42"/>
    </row>
    <row r="6" spans="2:6" outlineLevel="1" x14ac:dyDescent="0.4">
      <c r="B6" s="43"/>
      <c r="C6" s="43" t="s">
        <v>291</v>
      </c>
      <c r="D6" s="37">
        <v>350</v>
      </c>
      <c r="E6" s="49">
        <v>450</v>
      </c>
      <c r="F6" s="49">
        <v>250</v>
      </c>
    </row>
    <row r="7" spans="2:6" outlineLevel="1" x14ac:dyDescent="0.4">
      <c r="B7" s="43"/>
      <c r="C7" s="43" t="s">
        <v>292</v>
      </c>
      <c r="D7" s="37">
        <v>580</v>
      </c>
      <c r="E7" s="49">
        <v>680</v>
      </c>
      <c r="F7" s="49">
        <v>480</v>
      </c>
    </row>
    <row r="8" spans="2:6" x14ac:dyDescent="0.4">
      <c r="B8" s="44" t="s">
        <v>300</v>
      </c>
      <c r="C8" s="45"/>
      <c r="D8" s="42"/>
      <c r="E8" s="42"/>
      <c r="F8" s="42"/>
    </row>
    <row r="9" spans="2:6" ht="18" outlineLevel="1" thickBot="1" x14ac:dyDescent="0.45">
      <c r="B9" s="46"/>
      <c r="C9" s="46" t="s">
        <v>293</v>
      </c>
      <c r="D9" s="38">
        <v>2133330</v>
      </c>
      <c r="E9" s="38">
        <v>2601830</v>
      </c>
      <c r="F9" s="38">
        <v>1664830</v>
      </c>
    </row>
    <row r="10" spans="2:6" x14ac:dyDescent="0.4">
      <c r="B10" t="s">
        <v>301</v>
      </c>
    </row>
    <row r="11" spans="2:6" x14ac:dyDescent="0.4">
      <c r="B11" t="s">
        <v>302</v>
      </c>
    </row>
    <row r="12" spans="2:6" x14ac:dyDescent="0.4">
      <c r="B12" t="s">
        <v>303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1" t="s">
        <v>174</v>
      </c>
      <c r="B1" s="11"/>
      <c r="C1" s="11"/>
      <c r="D1" s="11"/>
      <c r="E1" s="11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4">
      <c r="A19" s="17" t="s">
        <v>183</v>
      </c>
      <c r="B19" s="19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User" comment="만든 사람 User 날짜 2025-12-03">
      <inputCells r="B20" val="450"/>
      <inputCells r="B21" val="680"/>
    </scenario>
    <scenario name="단가인하" locked="1" count="2" user="User" comment="만든 사람 User 날짜 2025-12-03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2025-12-03T02:54:19Z</dcterms:modified>
</cp:coreProperties>
</file>