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9e0f97ff29225c/Desktop/"/>
    </mc:Choice>
  </mc:AlternateContent>
  <xr:revisionPtr revIDLastSave="1" documentId="8_{89FA46B5-7718-4E85-89D3-53D897671612}" xr6:coauthVersionLast="47" xr6:coauthVersionMax="47" xr10:uidLastSave="{0D3E940B-7D76-4F7B-9D52-51746514DA00}"/>
  <bookViews>
    <workbookView minimized="1" xWindow="8016" yWindow="3276" windowWidth="15024" windowHeight="8964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definedNames>
    <definedName name="_xleta.T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8" l="1"/>
  <c r="G6" i="8"/>
  <c r="G7" i="8"/>
  <c r="G8" i="8"/>
  <c r="G9" i="8"/>
  <c r="G10" i="8"/>
  <c r="G11" i="8"/>
  <c r="G12" i="8"/>
  <c r="G4" i="8"/>
  <c r="E5" i="7"/>
  <c r="E6" i="7"/>
  <c r="E7" i="7"/>
  <c r="E8" i="7"/>
  <c r="E9" i="7"/>
  <c r="E10" i="7"/>
  <c r="E4" i="7"/>
  <c r="F15" i="6" l="1"/>
  <c r="F14" i="6"/>
  <c r="F13" i="6"/>
  <c r="F12" i="6"/>
  <c r="F11" i="6"/>
  <c r="F10" i="6"/>
  <c r="F9" i="6"/>
  <c r="F8" i="6"/>
  <c r="F7" i="6"/>
  <c r="F6" i="6"/>
  <c r="F5" i="6"/>
  <c r="F4" i="6"/>
  <c r="C6" i="5" l="1"/>
  <c r="E28" i="4" l="1"/>
  <c r="E29" i="4"/>
  <c r="E30" i="4"/>
  <c r="E31" i="4"/>
  <c r="E32" i="4"/>
  <c r="E33" i="4"/>
  <c r="E34" i="4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<sst xmlns="http://schemas.openxmlformats.org/spreadsheetml/2006/main" count="309" uniqueCount="210">
  <si>
    <t>가전제품 생산현황</t>
    <phoneticPr fontId="1" type="noConversion"/>
  </si>
  <si>
    <t>[표1]</t>
    <phoneticPr fontId="1" type="noConversion"/>
  </si>
  <si>
    <t>쇼핑몰 판매현황</t>
    <phoneticPr fontId="1" type="noConversion"/>
  </si>
  <si>
    <t>상품코드</t>
    <phoneticPr fontId="1" type="noConversion"/>
  </si>
  <si>
    <t>총판매액</t>
    <phoneticPr fontId="1" type="noConversion"/>
  </si>
  <si>
    <t>판매량</t>
    <phoneticPr fontId="1" type="noConversion"/>
  </si>
  <si>
    <t>S8645</t>
    <phoneticPr fontId="1" type="noConversion"/>
  </si>
  <si>
    <t>S1935</t>
    <phoneticPr fontId="1" type="noConversion"/>
  </si>
  <si>
    <t>S3472</t>
    <phoneticPr fontId="1" type="noConversion"/>
  </si>
  <si>
    <t>R3057</t>
    <phoneticPr fontId="1" type="noConversion"/>
  </si>
  <si>
    <t>R4996</t>
    <phoneticPr fontId="1" type="noConversion"/>
  </si>
  <si>
    <t>R4930</t>
    <phoneticPr fontId="1" type="noConversion"/>
  </si>
  <si>
    <t>T6941</t>
    <phoneticPr fontId="1" type="noConversion"/>
  </si>
  <si>
    <t>T5377</t>
    <phoneticPr fontId="1" type="noConversion"/>
  </si>
  <si>
    <t>T3348</t>
    <phoneticPr fontId="1" type="noConversion"/>
  </si>
  <si>
    <t>판매가</t>
    <phoneticPr fontId="1" type="noConversion"/>
  </si>
  <si>
    <t>[표2]</t>
    <phoneticPr fontId="1" type="noConversion"/>
  </si>
  <si>
    <t>학과</t>
    <phoneticPr fontId="1" type="noConversion"/>
  </si>
  <si>
    <t>이름</t>
    <phoneticPr fontId="1" type="noConversion"/>
  </si>
  <si>
    <t>성적현황</t>
    <phoneticPr fontId="1" type="noConversion"/>
  </si>
  <si>
    <t>기계공학과</t>
    <phoneticPr fontId="1" type="noConversion"/>
  </si>
  <si>
    <t>건축공학과</t>
    <phoneticPr fontId="1" type="noConversion"/>
  </si>
  <si>
    <t>도시공학과</t>
    <phoneticPr fontId="1" type="noConversion"/>
  </si>
  <si>
    <t>전공</t>
    <phoneticPr fontId="1" type="noConversion"/>
  </si>
  <si>
    <t>교양</t>
    <phoneticPr fontId="1" type="noConversion"/>
  </si>
  <si>
    <t>학생명</t>
    <phoneticPr fontId="1" type="noConversion"/>
  </si>
  <si>
    <t>출석</t>
    <phoneticPr fontId="1" type="noConversion"/>
  </si>
  <si>
    <t>신지민</t>
  </si>
  <si>
    <t>한동우</t>
  </si>
  <si>
    <t>조동원</t>
    <phoneticPr fontId="1" type="noConversion"/>
  </si>
  <si>
    <t>김시진</t>
    <phoneticPr fontId="1" type="noConversion"/>
  </si>
  <si>
    <t>고인숙</t>
    <phoneticPr fontId="1" type="noConversion"/>
  </si>
  <si>
    <t>남윤후</t>
    <phoneticPr fontId="1" type="noConversion"/>
  </si>
  <si>
    <t>박준성</t>
    <phoneticPr fontId="1" type="noConversion"/>
  </si>
  <si>
    <t>이인하</t>
    <phoneticPr fontId="1" type="noConversion"/>
  </si>
  <si>
    <t>임선호</t>
    <phoneticPr fontId="1" type="noConversion"/>
  </si>
  <si>
    <t>건축공학과 학생들의 전공 평균</t>
    <phoneticPr fontId="1" type="noConversion"/>
  </si>
  <si>
    <t>[표3]</t>
    <phoneticPr fontId="1" type="noConversion"/>
  </si>
  <si>
    <t>지점</t>
    <phoneticPr fontId="1" type="noConversion"/>
  </si>
  <si>
    <t>상품판매현황</t>
    <phoneticPr fontId="1" type="noConversion"/>
  </si>
  <si>
    <t>관리자</t>
    <phoneticPr fontId="1" type="noConversion"/>
  </si>
  <si>
    <t>&lt;상품단가표&gt;</t>
    <phoneticPr fontId="1" type="noConversion"/>
  </si>
  <si>
    <t>강북</t>
    <phoneticPr fontId="1" type="noConversion"/>
  </si>
  <si>
    <t>강남</t>
    <phoneticPr fontId="1" type="noConversion"/>
  </si>
  <si>
    <t>강남A</t>
    <phoneticPr fontId="1" type="noConversion"/>
  </si>
  <si>
    <t>강남B</t>
    <phoneticPr fontId="1" type="noConversion"/>
  </si>
  <si>
    <t>강북A</t>
    <phoneticPr fontId="1" type="noConversion"/>
  </si>
  <si>
    <t>강북B</t>
    <phoneticPr fontId="1" type="noConversion"/>
  </si>
  <si>
    <t>출고가</t>
    <phoneticPr fontId="1" type="noConversion"/>
  </si>
  <si>
    <t>조민성</t>
  </si>
  <si>
    <t>안승현</t>
  </si>
  <si>
    <t>윤은서</t>
    <phoneticPr fontId="1" type="noConversion"/>
  </si>
  <si>
    <t>손영심</t>
    <phoneticPr fontId="1" type="noConversion"/>
  </si>
  <si>
    <t>주건후</t>
    <phoneticPr fontId="1" type="noConversion"/>
  </si>
  <si>
    <t>강시윤</t>
    <phoneticPr fontId="1" type="noConversion"/>
  </si>
  <si>
    <t>장준성</t>
    <phoneticPr fontId="1" type="noConversion"/>
  </si>
  <si>
    <t>서보인</t>
    <phoneticPr fontId="1" type="noConversion"/>
  </si>
  <si>
    <t>양심선</t>
    <phoneticPr fontId="1" type="noConversion"/>
  </si>
  <si>
    <t>우연희</t>
    <phoneticPr fontId="1" type="noConversion"/>
  </si>
  <si>
    <t>N-124-B</t>
    <phoneticPr fontId="1" type="noConversion"/>
  </si>
  <si>
    <t>N-688-A</t>
    <phoneticPr fontId="1" type="noConversion"/>
  </si>
  <si>
    <t>N-395-A</t>
    <phoneticPr fontId="1" type="noConversion"/>
  </si>
  <si>
    <t>N-770-B</t>
    <phoneticPr fontId="1" type="noConversion"/>
  </si>
  <si>
    <t>N-613-B</t>
    <phoneticPr fontId="1" type="noConversion"/>
  </si>
  <si>
    <t>S-924-A</t>
    <phoneticPr fontId="1" type="noConversion"/>
  </si>
  <si>
    <t>S-505-B</t>
    <phoneticPr fontId="1" type="noConversion"/>
  </si>
  <si>
    <t>S-331-A</t>
    <phoneticPr fontId="1" type="noConversion"/>
  </si>
  <si>
    <t>S-805-B</t>
    <phoneticPr fontId="1" type="noConversion"/>
  </si>
  <si>
    <t>S-369-A</t>
    <phoneticPr fontId="1" type="noConversion"/>
  </si>
  <si>
    <t>지점명</t>
    <phoneticPr fontId="1" type="noConversion"/>
  </si>
  <si>
    <t>[표4]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</si>
  <si>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</si>
  <si>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</si>
  <si>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</si>
  <si>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총점</t>
    <phoneticPr fontId="1" type="noConversion"/>
  </si>
  <si>
    <t>총점의 평균(표준편차)</t>
    <phoneticPr fontId="1" type="noConversion"/>
  </si>
  <si>
    <t>[표5]</t>
    <phoneticPr fontId="1" type="noConversion"/>
  </si>
  <si>
    <t>신체검사결과</t>
    <phoneticPr fontId="1" type="noConversion"/>
  </si>
  <si>
    <t>성별</t>
    <phoneticPr fontId="1" type="noConversion"/>
  </si>
  <si>
    <t>신장(m)</t>
    <phoneticPr fontId="1" type="noConversion"/>
  </si>
  <si>
    <t>체중(kg)</t>
    <phoneticPr fontId="1" type="noConversion"/>
  </si>
  <si>
    <t>비만도</t>
    <phoneticPr fontId="1" type="noConversion"/>
  </si>
  <si>
    <t>황찬수</t>
    <phoneticPr fontId="1" type="noConversion"/>
  </si>
  <si>
    <t>남</t>
    <phoneticPr fontId="1" type="noConversion"/>
  </si>
  <si>
    <t>신민서</t>
    <phoneticPr fontId="1" type="noConversion"/>
  </si>
  <si>
    <t>여</t>
    <phoneticPr fontId="1" type="noConversion"/>
  </si>
  <si>
    <t>조현우</t>
    <phoneticPr fontId="1" type="noConversion"/>
  </si>
  <si>
    <t>온우섭</t>
    <phoneticPr fontId="1" type="noConversion"/>
  </si>
  <si>
    <t>이향지</t>
    <phoneticPr fontId="1" type="noConversion"/>
  </si>
  <si>
    <t>한우리</t>
    <phoneticPr fontId="1" type="noConversion"/>
  </si>
  <si>
    <t>김시환</t>
    <phoneticPr fontId="1" type="noConversion"/>
  </si>
  <si>
    <t>강현민</t>
    <phoneticPr fontId="1" type="noConversion"/>
  </si>
  <si>
    <t>엄미윤</t>
    <phoneticPr fontId="1" type="noConversion"/>
  </si>
  <si>
    <t>김예소</t>
    <phoneticPr fontId="1" type="noConversion"/>
  </si>
  <si>
    <t>자격시험결과</t>
    <phoneticPr fontId="1" type="noConversion"/>
  </si>
  <si>
    <t>양찬호</t>
  </si>
  <si>
    <t>곽혜은</t>
  </si>
  <si>
    <t>홍정훈</t>
    <phoneticPr fontId="1" type="noConversion"/>
  </si>
  <si>
    <t>강하늘</t>
    <phoneticPr fontId="1" type="noConversion"/>
  </si>
  <si>
    <t>안서연</t>
    <phoneticPr fontId="1" type="noConversion"/>
  </si>
  <si>
    <t>허은지</t>
    <phoneticPr fontId="1" type="noConversion"/>
  </si>
  <si>
    <t>문가영</t>
    <phoneticPr fontId="1" type="noConversion"/>
  </si>
  <si>
    <t>결과</t>
    <phoneticPr fontId="1" type="noConversion"/>
  </si>
  <si>
    <t>분류</t>
    <phoneticPr fontId="1" type="noConversion"/>
  </si>
  <si>
    <t>식품코드</t>
    <phoneticPr fontId="1" type="noConversion"/>
  </si>
  <si>
    <t>상공 수입식자재 관리 현황</t>
    <phoneticPr fontId="1" type="noConversion"/>
  </si>
  <si>
    <t>수입일자</t>
    <phoneticPr fontId="1" type="noConversion"/>
  </si>
  <si>
    <t>수입량</t>
    <phoneticPr fontId="1" type="noConversion"/>
  </si>
  <si>
    <t>수입국가</t>
    <phoneticPr fontId="1" type="noConversion"/>
  </si>
  <si>
    <t>단위</t>
    <phoneticPr fontId="1" type="noConversion"/>
  </si>
  <si>
    <t>캐나다</t>
    <phoneticPr fontId="1" type="noConversion"/>
  </si>
  <si>
    <t>프랑스</t>
    <phoneticPr fontId="1" type="noConversion"/>
  </si>
  <si>
    <t>베트남</t>
    <phoneticPr fontId="1" type="noConversion"/>
  </si>
  <si>
    <t>CA-2812</t>
    <phoneticPr fontId="1" type="noConversion"/>
  </si>
  <si>
    <t>CA-1645</t>
    <phoneticPr fontId="1" type="noConversion"/>
  </si>
  <si>
    <t>CA-5783</t>
    <phoneticPr fontId="1" type="noConversion"/>
  </si>
  <si>
    <t>CA-6560</t>
    <phoneticPr fontId="1" type="noConversion"/>
  </si>
  <si>
    <t>FR-9044</t>
    <phoneticPr fontId="1" type="noConversion"/>
  </si>
  <si>
    <t>FR-8327</t>
    <phoneticPr fontId="1" type="noConversion"/>
  </si>
  <si>
    <t>VT-9326</t>
    <phoneticPr fontId="1" type="noConversion"/>
  </si>
  <si>
    <t>VT-4631</t>
    <phoneticPr fontId="1" type="noConversion"/>
  </si>
  <si>
    <t>VT-7668</t>
    <phoneticPr fontId="1" type="noConversion"/>
  </si>
  <si>
    <t>육류</t>
    <phoneticPr fontId="1" type="noConversion"/>
  </si>
  <si>
    <t>곡류</t>
    <phoneticPr fontId="1" type="noConversion"/>
  </si>
  <si>
    <t>생선류</t>
    <phoneticPr fontId="1" type="noConversion"/>
  </si>
  <si>
    <t>소스류</t>
    <phoneticPr fontId="1" type="noConversion"/>
  </si>
  <si>
    <t>box</t>
    <phoneticPr fontId="1" type="noConversion"/>
  </si>
  <si>
    <t>t</t>
    <phoneticPr fontId="1" type="noConversion"/>
  </si>
  <si>
    <t>수입단가(만원)</t>
    <phoneticPr fontId="1" type="noConversion"/>
  </si>
  <si>
    <t>변속기</t>
    <phoneticPr fontId="1" type="noConversion"/>
  </si>
  <si>
    <t>배기량</t>
    <phoneticPr fontId="1" type="noConversion"/>
  </si>
  <si>
    <t>연비</t>
    <phoneticPr fontId="1" type="noConversion"/>
  </si>
  <si>
    <t>구동방식</t>
    <phoneticPr fontId="1" type="noConversion"/>
  </si>
  <si>
    <t>가솔린터보</t>
    <phoneticPr fontId="1" type="noConversion"/>
  </si>
  <si>
    <t>LPG터보</t>
    <phoneticPr fontId="1" type="noConversion"/>
  </si>
  <si>
    <t>디젤</t>
    <phoneticPr fontId="1" type="noConversion"/>
  </si>
  <si>
    <t>LPG</t>
    <phoneticPr fontId="1" type="noConversion"/>
  </si>
  <si>
    <t>가솔린</t>
    <phoneticPr fontId="1" type="noConversion"/>
  </si>
  <si>
    <t>전륜</t>
    <phoneticPr fontId="1" type="noConversion"/>
  </si>
  <si>
    <t>후륜</t>
    <phoneticPr fontId="1" type="noConversion"/>
  </si>
  <si>
    <t>전련</t>
    <phoneticPr fontId="1" type="noConversion"/>
  </si>
  <si>
    <t>자동8단</t>
  </si>
  <si>
    <t>자동6단</t>
  </si>
  <si>
    <t>자동7단</t>
  </si>
  <si>
    <t>모델명</t>
    <phoneticPr fontId="1" type="noConversion"/>
  </si>
  <si>
    <t>KQ7</t>
    <phoneticPr fontId="1" type="noConversion"/>
  </si>
  <si>
    <t>소란트</t>
    <phoneticPr fontId="1" type="noConversion"/>
  </si>
  <si>
    <t>아이코나</t>
    <phoneticPr fontId="1" type="noConversion"/>
  </si>
  <si>
    <t>로렌스</t>
    <phoneticPr fontId="1" type="noConversion"/>
  </si>
  <si>
    <t>GW90</t>
    <phoneticPr fontId="1" type="noConversion"/>
  </si>
  <si>
    <t>VE6</t>
    <phoneticPr fontId="1" type="noConversion"/>
  </si>
  <si>
    <t>산타프</t>
    <phoneticPr fontId="1" type="noConversion"/>
  </si>
  <si>
    <t>안파떼</t>
    <phoneticPr fontId="1" type="noConversion"/>
  </si>
  <si>
    <t>셀투스</t>
    <phoneticPr fontId="1" type="noConversion"/>
  </si>
  <si>
    <t>발카니</t>
    <phoneticPr fontId="1" type="noConversion"/>
  </si>
  <si>
    <t>레이세이드</t>
    <phoneticPr fontId="1" type="noConversion"/>
  </si>
  <si>
    <t>K스포츠</t>
    <phoneticPr fontId="1" type="noConversion"/>
  </si>
  <si>
    <t>차종별 제원 비교</t>
    <phoneticPr fontId="1" type="noConversion"/>
  </si>
  <si>
    <t>엔진유형</t>
    <phoneticPr fontId="1" type="noConversion"/>
  </si>
  <si>
    <t>대출액 상환</t>
    <phoneticPr fontId="1" type="noConversion"/>
  </si>
  <si>
    <t>기간(월)</t>
    <phoneticPr fontId="1" type="noConversion"/>
  </si>
  <si>
    <t>이자율</t>
    <phoneticPr fontId="1" type="noConversion"/>
  </si>
  <si>
    <t>월납입액</t>
    <phoneticPr fontId="1" type="noConversion"/>
  </si>
  <si>
    <t>원금</t>
    <phoneticPr fontId="1" type="noConversion"/>
  </si>
  <si>
    <t>지역</t>
    <phoneticPr fontId="1" type="noConversion"/>
  </si>
  <si>
    <t>부산</t>
    <phoneticPr fontId="1" type="noConversion"/>
  </si>
  <si>
    <t>경주</t>
    <phoneticPr fontId="1" type="noConversion"/>
  </si>
  <si>
    <t>중장비 부품 주문 현황</t>
    <phoneticPr fontId="1" type="noConversion"/>
  </si>
  <si>
    <t>주문업체</t>
  </si>
  <si>
    <t>주문수량</t>
  </si>
  <si>
    <t>단가</t>
  </si>
  <si>
    <t>주문총액</t>
  </si>
  <si>
    <t>용성공업</t>
  </si>
  <si>
    <t>유진상사</t>
  </si>
  <si>
    <t>대청상사</t>
  </si>
  <si>
    <t>튼튼공업</t>
  </si>
  <si>
    <t>대전</t>
    <phoneticPr fontId="1" type="noConversion"/>
  </si>
  <si>
    <t>광주</t>
    <phoneticPr fontId="1" type="noConversion"/>
  </si>
  <si>
    <t>주문일자</t>
    <phoneticPr fontId="1" type="noConversion"/>
  </si>
  <si>
    <t>회원명</t>
    <phoneticPr fontId="1" type="noConversion"/>
  </si>
  <si>
    <t>구분</t>
    <phoneticPr fontId="1" type="noConversion"/>
  </si>
  <si>
    <t>상공수영센터 수강생 현황</t>
    <phoneticPr fontId="1" type="noConversion"/>
  </si>
  <si>
    <t>개월수</t>
    <phoneticPr fontId="1" type="noConversion"/>
  </si>
  <si>
    <t>실납입액</t>
    <phoneticPr fontId="1" type="noConversion"/>
  </si>
  <si>
    <t>자유수영</t>
    <phoneticPr fontId="1" type="noConversion"/>
  </si>
  <si>
    <t>일요일</t>
    <phoneticPr fontId="1" type="noConversion"/>
  </si>
  <si>
    <t>토,일요일</t>
    <phoneticPr fontId="1" type="noConversion"/>
  </si>
  <si>
    <t>수강료</t>
    <phoneticPr fontId="1" type="noConversion"/>
  </si>
  <si>
    <t>할인율</t>
    <phoneticPr fontId="1" type="noConversion"/>
  </si>
  <si>
    <t>김민재</t>
    <phoneticPr fontId="1" type="noConversion"/>
  </si>
  <si>
    <t>윤정희</t>
    <phoneticPr fontId="1" type="noConversion"/>
  </si>
  <si>
    <t>강호정</t>
    <phoneticPr fontId="1" type="noConversion"/>
  </si>
  <si>
    <t>유가온</t>
    <phoneticPr fontId="1" type="noConversion"/>
  </si>
  <si>
    <t>이장우</t>
    <phoneticPr fontId="1" type="noConversion"/>
  </si>
  <si>
    <t>조정휴</t>
    <phoneticPr fontId="1" type="noConversion"/>
  </si>
  <si>
    <t>김영하</t>
    <phoneticPr fontId="1" type="noConversion"/>
  </si>
  <si>
    <t>전계권</t>
    <phoneticPr fontId="1" type="noConversion"/>
  </si>
  <si>
    <t>노영호</t>
    <phoneticPr fontId="1" type="noConversion"/>
  </si>
  <si>
    <t>매일</t>
    <phoneticPr fontId="1" type="noConversion"/>
  </si>
  <si>
    <t>월,수,금</t>
    <phoneticPr fontId="1" type="noConversion"/>
  </si>
  <si>
    <t>서울</t>
    <phoneticPr fontId="1" type="noConversion"/>
  </si>
  <si>
    <t>대구</t>
    <phoneticPr fontId="1" type="noConversion"/>
  </si>
  <si>
    <t>인천</t>
    <phoneticPr fontId="1" type="noConversion"/>
  </si>
  <si>
    <t>경기</t>
    <phoneticPr fontId="1" type="noConversion"/>
  </si>
  <si>
    <t>강원</t>
    <phoneticPr fontId="1" type="noConversion"/>
  </si>
  <si>
    <t>지역별 교통사고 현황</t>
    <phoneticPr fontId="1" type="noConversion"/>
  </si>
  <si>
    <t>1월</t>
    <phoneticPr fontId="1" type="noConversion"/>
  </si>
  <si>
    <t>2월</t>
  </si>
  <si>
    <t>3월</t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</si>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</sst>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6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지역별 교통사고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(차트작업!$A$4:$A$5,차트작업!$A$8:$A$10)</c:f>
              <c:strCache>
                <c:ptCount val="5"/>
                <c:pt idx="0">
                  <c:v>서울</c:v>
                </c:pt>
                <c:pt idx="1">
                  <c:v>부산</c:v>
                </c:pt>
                <c:pt idx="2">
                  <c:v>광주</c:v>
                </c:pt>
                <c:pt idx="3">
                  <c:v>경기</c:v>
                </c:pt>
                <c:pt idx="4">
                  <c:v>강원</c:v>
                </c:pt>
              </c:strCache>
            </c:strRef>
          </c:cat>
          <c:val>
            <c:numRef>
              <c:f>(차트작업!$B$4:$B$5,차트작업!$B$8:$B$10)</c:f>
              <c:numCache>
                <c:formatCode>#,##0_ </c:formatCode>
                <c:ptCount val="5"/>
                <c:pt idx="0">
                  <c:v>2526</c:v>
                </c:pt>
                <c:pt idx="1">
                  <c:v>814</c:v>
                </c:pt>
                <c:pt idx="2">
                  <c:v>476</c:v>
                </c:pt>
                <c:pt idx="3">
                  <c:v>3583</c:v>
                </c:pt>
                <c:pt idx="4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7-40C6-A978-95DA8CDF1E0C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(차트작업!$A$4:$A$5,차트작업!$A$8:$A$10)</c:f>
              <c:strCache>
                <c:ptCount val="5"/>
                <c:pt idx="0">
                  <c:v>서울</c:v>
                </c:pt>
                <c:pt idx="1">
                  <c:v>부산</c:v>
                </c:pt>
                <c:pt idx="2">
                  <c:v>광주</c:v>
                </c:pt>
                <c:pt idx="3">
                  <c:v>경기</c:v>
                </c:pt>
                <c:pt idx="4">
                  <c:v>강원</c:v>
                </c:pt>
              </c:strCache>
            </c:strRef>
          </c:cat>
          <c:val>
            <c:numRef>
              <c:f>(차트작업!$C$4:$C$5,차트작업!$C$8:$C$10)</c:f>
              <c:numCache>
                <c:formatCode>#,##0_ </c:formatCode>
                <c:ptCount val="5"/>
                <c:pt idx="0">
                  <c:v>2279</c:v>
                </c:pt>
                <c:pt idx="1">
                  <c:v>916</c:v>
                </c:pt>
                <c:pt idx="2">
                  <c:v>599</c:v>
                </c:pt>
                <c:pt idx="3">
                  <c:v>4266</c:v>
                </c:pt>
                <c:pt idx="4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7-40C6-A978-95DA8CDF1E0C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(차트작업!$A$4:$A$5,차트작업!$A$8:$A$10)</c:f>
              <c:strCache>
                <c:ptCount val="5"/>
                <c:pt idx="0">
                  <c:v>서울</c:v>
                </c:pt>
                <c:pt idx="1">
                  <c:v>부산</c:v>
                </c:pt>
                <c:pt idx="2">
                  <c:v>광주</c:v>
                </c:pt>
                <c:pt idx="3">
                  <c:v>경기</c:v>
                </c:pt>
                <c:pt idx="4">
                  <c:v>강원</c:v>
                </c:pt>
              </c:strCache>
            </c:strRef>
          </c:cat>
          <c:val>
            <c:numRef>
              <c:f>(차트작업!$D$4:$D$5,차트작업!$D$8:$D$10)</c:f>
              <c:numCache>
                <c:formatCode>#,##0_ </c:formatCode>
                <c:ptCount val="5"/>
                <c:pt idx="0">
                  <c:v>2820</c:v>
                </c:pt>
                <c:pt idx="1">
                  <c:v>895</c:v>
                </c:pt>
                <c:pt idx="2">
                  <c:v>623</c:v>
                </c:pt>
                <c:pt idx="3">
                  <c:v>4084</c:v>
                </c:pt>
                <c:pt idx="4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47-40C6-A978-95DA8CDF1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966176"/>
        <c:axId val="776967840"/>
      </c:barChart>
      <c:catAx>
        <c:axId val="7769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6967840"/>
        <c:crosses val="autoZero"/>
        <c:auto val="1"/>
        <c:lblAlgn val="ctr"/>
        <c:lblOffset val="100"/>
        <c:noMultiLvlLbl val="0"/>
      </c:catAx>
      <c:valAx>
        <c:axId val="77696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696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</xdr:colOff>
          <xdr:row>13</xdr:row>
          <xdr:rowOff>30480</xdr:rowOff>
        </xdr:from>
        <xdr:to>
          <xdr:col>3</xdr:col>
          <xdr:colOff>22860</xdr:colOff>
          <xdr:row>14</xdr:row>
          <xdr:rowOff>213360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실납입액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7620</xdr:colOff>
      <xdr:row>13</xdr:row>
      <xdr:rowOff>38100</xdr:rowOff>
    </xdr:from>
    <xdr:to>
      <xdr:col>5</xdr:col>
      <xdr:colOff>38100</xdr:colOff>
      <xdr:row>14</xdr:row>
      <xdr:rowOff>213360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BBD34D5F-40E6-CFF3-4473-C92B775DC8E7}"/>
            </a:ext>
          </a:extLst>
        </xdr:cNvPr>
        <xdr:cNvSpPr/>
      </xdr:nvSpPr>
      <xdr:spPr>
        <a:xfrm>
          <a:off x="2682240" y="2956560"/>
          <a:ext cx="701040" cy="3962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C2B14B3-9E6A-4C8A-80F0-B54B4F473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/>
  </sheetViews>
  <sheetFormatPr defaultRowHeight="17.399999999999999" x14ac:dyDescent="0.4"/>
  <cols>
    <col min="1" max="1" width="10.19921875" bestFit="1" customWidth="1"/>
    <col min="2" max="2" width="16.19921875" bestFit="1" customWidth="1"/>
  </cols>
  <sheetData>
    <row r="1" spans="1:5" x14ac:dyDescent="0.4">
      <c r="A1" t="s">
        <v>0</v>
      </c>
    </row>
    <row r="3" spans="1:5" x14ac:dyDescent="0.4">
      <c r="A3" s="1"/>
      <c r="B3" s="1"/>
      <c r="C3" s="1"/>
      <c r="D3" s="1"/>
      <c r="E3" s="1"/>
    </row>
    <row r="4" spans="1:5" x14ac:dyDescent="0.4">
      <c r="A4" s="1"/>
      <c r="B4" s="1"/>
      <c r="C4" s="1"/>
      <c r="D4" s="2"/>
      <c r="E4" s="3"/>
    </row>
    <row r="5" spans="1:5" x14ac:dyDescent="0.4">
      <c r="A5" s="1"/>
      <c r="B5" s="1"/>
      <c r="C5" s="1"/>
      <c r="D5" s="2"/>
      <c r="E5" s="3"/>
    </row>
    <row r="6" spans="1:5" x14ac:dyDescent="0.4">
      <c r="A6" s="1"/>
      <c r="B6" s="1"/>
      <c r="C6" s="1"/>
      <c r="D6" s="2"/>
      <c r="E6" s="3"/>
    </row>
    <row r="7" spans="1:5" x14ac:dyDescent="0.4">
      <c r="A7" s="1"/>
      <c r="B7" s="1"/>
      <c r="C7" s="1"/>
      <c r="D7" s="2"/>
      <c r="E7" s="3"/>
    </row>
    <row r="8" spans="1:5" x14ac:dyDescent="0.4">
      <c r="A8" s="1"/>
      <c r="B8" s="1"/>
      <c r="C8" s="1"/>
      <c r="D8" s="2"/>
      <c r="E8" s="3"/>
    </row>
    <row r="9" spans="1:5" x14ac:dyDescent="0.4">
      <c r="A9" s="1"/>
      <c r="B9" s="1"/>
      <c r="C9" s="1"/>
      <c r="D9" s="2"/>
      <c r="E9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/>
  </sheetViews>
  <sheetFormatPr defaultRowHeight="17.399999999999999" x14ac:dyDescent="0.4"/>
  <cols>
    <col min="4" max="4" width="11.09765625" customWidth="1"/>
    <col min="7" max="7" width="13.59765625" bestFit="1" customWidth="1"/>
  </cols>
  <sheetData>
    <row r="1" spans="1:7" x14ac:dyDescent="0.4">
      <c r="A1" t="s">
        <v>105</v>
      </c>
    </row>
    <row r="3" spans="1:7" x14ac:dyDescent="0.4">
      <c r="A3" s="1" t="s">
        <v>104</v>
      </c>
      <c r="B3" s="1" t="s">
        <v>103</v>
      </c>
      <c r="C3" s="1" t="s">
        <v>108</v>
      </c>
      <c r="D3" s="1" t="s">
        <v>106</v>
      </c>
      <c r="E3" s="1" t="s">
        <v>109</v>
      </c>
      <c r="F3" s="1" t="s">
        <v>107</v>
      </c>
      <c r="G3" s="1" t="s">
        <v>128</v>
      </c>
    </row>
    <row r="4" spans="1:7" x14ac:dyDescent="0.4">
      <c r="A4" s="1" t="s">
        <v>113</v>
      </c>
      <c r="B4" s="1" t="s">
        <v>122</v>
      </c>
      <c r="C4" t="s">
        <v>110</v>
      </c>
      <c r="D4" s="9">
        <v>45752</v>
      </c>
      <c r="E4" s="1" t="s">
        <v>127</v>
      </c>
      <c r="F4" s="8">
        <v>500</v>
      </c>
      <c r="G4">
        <v>250000</v>
      </c>
    </row>
    <row r="5" spans="1:7" x14ac:dyDescent="0.4">
      <c r="A5" s="1" t="s">
        <v>114</v>
      </c>
      <c r="B5" s="1" t="s">
        <v>125</v>
      </c>
      <c r="D5" s="9">
        <v>45758</v>
      </c>
      <c r="E5" s="1" t="s">
        <v>126</v>
      </c>
      <c r="F5" s="8">
        <v>1200</v>
      </c>
      <c r="G5">
        <v>216000</v>
      </c>
    </row>
    <row r="6" spans="1:7" x14ac:dyDescent="0.4">
      <c r="A6" s="1" t="s">
        <v>115</v>
      </c>
      <c r="B6" s="1" t="s">
        <v>123</v>
      </c>
      <c r="D6" s="9">
        <v>45779</v>
      </c>
      <c r="E6" s="1" t="s">
        <v>127</v>
      </c>
      <c r="F6" s="8">
        <v>650</v>
      </c>
      <c r="G6">
        <v>130000</v>
      </c>
    </row>
    <row r="7" spans="1:7" x14ac:dyDescent="0.4">
      <c r="A7" s="1" t="s">
        <v>116</v>
      </c>
      <c r="B7" s="1" t="s">
        <v>125</v>
      </c>
      <c r="D7" s="9">
        <v>45798</v>
      </c>
      <c r="E7" s="1" t="s">
        <v>126</v>
      </c>
      <c r="F7" s="8">
        <v>1000</v>
      </c>
      <c r="G7">
        <v>160000</v>
      </c>
    </row>
    <row r="8" spans="1:7" x14ac:dyDescent="0.4">
      <c r="A8" s="1" t="s">
        <v>118</v>
      </c>
      <c r="B8" s="1" t="s">
        <v>123</v>
      </c>
      <c r="C8" t="s">
        <v>111</v>
      </c>
      <c r="D8" s="9">
        <v>45756</v>
      </c>
      <c r="E8" s="1" t="s">
        <v>127</v>
      </c>
      <c r="F8" s="8">
        <v>850</v>
      </c>
      <c r="G8">
        <v>187000</v>
      </c>
    </row>
    <row r="9" spans="1:7" x14ac:dyDescent="0.4">
      <c r="A9" s="1" t="s">
        <v>117</v>
      </c>
      <c r="B9" s="1" t="s">
        <v>124</v>
      </c>
      <c r="D9" s="9">
        <v>45793</v>
      </c>
      <c r="E9" s="1" t="s">
        <v>126</v>
      </c>
      <c r="F9" s="8">
        <v>900</v>
      </c>
      <c r="G9">
        <v>279000</v>
      </c>
    </row>
    <row r="10" spans="1:7" x14ac:dyDescent="0.4">
      <c r="A10" s="1" t="s">
        <v>119</v>
      </c>
      <c r="B10" s="1" t="s">
        <v>123</v>
      </c>
      <c r="C10" t="s">
        <v>112</v>
      </c>
      <c r="D10" s="9">
        <v>45758</v>
      </c>
      <c r="E10" s="1" t="s">
        <v>127</v>
      </c>
      <c r="F10" s="8">
        <v>750</v>
      </c>
      <c r="G10">
        <v>135000</v>
      </c>
    </row>
    <row r="11" spans="1:7" x14ac:dyDescent="0.4">
      <c r="A11" s="1" t="s">
        <v>120</v>
      </c>
      <c r="B11" s="1" t="s">
        <v>122</v>
      </c>
      <c r="D11" s="9">
        <v>45771</v>
      </c>
      <c r="E11" s="1" t="s">
        <v>127</v>
      </c>
      <c r="F11" s="8">
        <v>850</v>
      </c>
      <c r="G11">
        <v>391000</v>
      </c>
    </row>
    <row r="12" spans="1:7" x14ac:dyDescent="0.4">
      <c r="A12" s="1" t="s">
        <v>121</v>
      </c>
      <c r="B12" s="1" t="s">
        <v>124</v>
      </c>
      <c r="D12" s="9">
        <v>45800</v>
      </c>
      <c r="E12" s="1" t="s">
        <v>126</v>
      </c>
      <c r="F12" s="8">
        <v>1250</v>
      </c>
      <c r="G12">
        <v>350000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F15"/>
  <sheetViews>
    <sheetView workbookViewId="0">
      <selection sqref="A1:F1"/>
    </sheetView>
  </sheetViews>
  <sheetFormatPr defaultRowHeight="17.399999999999999" x14ac:dyDescent="0.4"/>
  <cols>
    <col min="1" max="2" width="10.3984375" bestFit="1" customWidth="1"/>
  </cols>
  <sheetData>
    <row r="1" spans="1:6" ht="21" x14ac:dyDescent="0.4">
      <c r="A1" s="24" t="s">
        <v>157</v>
      </c>
      <c r="B1" s="24"/>
      <c r="C1" s="24"/>
      <c r="D1" s="24"/>
      <c r="E1" s="24"/>
      <c r="F1" s="24"/>
    </row>
    <row r="3" spans="1:6" x14ac:dyDescent="0.4">
      <c r="A3" s="5" t="s">
        <v>144</v>
      </c>
      <c r="B3" s="5" t="s">
        <v>158</v>
      </c>
      <c r="C3" s="5" t="s">
        <v>130</v>
      </c>
      <c r="D3" s="5" t="s">
        <v>129</v>
      </c>
      <c r="E3" s="5" t="s">
        <v>131</v>
      </c>
      <c r="F3" s="5" t="s">
        <v>132</v>
      </c>
    </row>
    <row r="4" spans="1:6" x14ac:dyDescent="0.4">
      <c r="A4" s="5" t="s">
        <v>145</v>
      </c>
      <c r="B4" s="5" t="s">
        <v>135</v>
      </c>
      <c r="C4" s="7">
        <v>1956</v>
      </c>
      <c r="D4" s="5" t="s">
        <v>141</v>
      </c>
      <c r="E4" s="5">
        <v>12.6</v>
      </c>
      <c r="F4" s="5" t="s">
        <v>138</v>
      </c>
    </row>
    <row r="5" spans="1:6" x14ac:dyDescent="0.4">
      <c r="A5" s="5" t="s">
        <v>147</v>
      </c>
      <c r="B5" s="5" t="s">
        <v>133</v>
      </c>
      <c r="C5" s="7">
        <v>2497</v>
      </c>
      <c r="D5" s="5" t="s">
        <v>142</v>
      </c>
      <c r="E5" s="5">
        <v>9.4</v>
      </c>
      <c r="F5" s="5" t="s">
        <v>138</v>
      </c>
    </row>
    <row r="6" spans="1:6" x14ac:dyDescent="0.4">
      <c r="A6" s="5" t="s">
        <v>146</v>
      </c>
      <c r="B6" s="5" t="s">
        <v>136</v>
      </c>
      <c r="C6" s="7">
        <v>1461</v>
      </c>
      <c r="D6" s="5" t="s">
        <v>141</v>
      </c>
      <c r="E6" s="5">
        <v>14.1</v>
      </c>
      <c r="F6" s="5" t="s">
        <v>139</v>
      </c>
    </row>
    <row r="7" spans="1:6" x14ac:dyDescent="0.4">
      <c r="A7" s="5" t="s">
        <v>148</v>
      </c>
      <c r="B7" s="5" t="s">
        <v>135</v>
      </c>
      <c r="C7" s="7">
        <v>1999</v>
      </c>
      <c r="D7" s="5" t="s">
        <v>142</v>
      </c>
      <c r="E7" s="5">
        <v>13.6</v>
      </c>
      <c r="F7" s="5" t="s">
        <v>139</v>
      </c>
    </row>
    <row r="8" spans="1:6" x14ac:dyDescent="0.4">
      <c r="A8" s="5" t="s">
        <v>156</v>
      </c>
      <c r="B8" s="5" t="s">
        <v>134</v>
      </c>
      <c r="C8" s="7">
        <v>2188</v>
      </c>
      <c r="D8" s="5" t="s">
        <v>142</v>
      </c>
      <c r="E8" s="5">
        <v>12.5</v>
      </c>
      <c r="F8" s="5" t="s">
        <v>138</v>
      </c>
    </row>
    <row r="9" spans="1:6" x14ac:dyDescent="0.4">
      <c r="A9" s="5" t="s">
        <v>150</v>
      </c>
      <c r="B9" s="5" t="s">
        <v>137</v>
      </c>
      <c r="C9" s="7">
        <v>1888</v>
      </c>
      <c r="D9" s="5" t="s">
        <v>143</v>
      </c>
      <c r="E9" s="5">
        <v>8.8000000000000007</v>
      </c>
      <c r="F9" s="5" t="s">
        <v>139</v>
      </c>
    </row>
    <row r="10" spans="1:6" x14ac:dyDescent="0.4">
      <c r="A10" s="5" t="s">
        <v>149</v>
      </c>
      <c r="B10" s="5" t="s">
        <v>133</v>
      </c>
      <c r="C10" s="7">
        <v>1995</v>
      </c>
      <c r="D10" s="5" t="s">
        <v>141</v>
      </c>
      <c r="E10" s="5">
        <v>10.7</v>
      </c>
      <c r="F10" s="5" t="s">
        <v>138</v>
      </c>
    </row>
    <row r="11" spans="1:6" x14ac:dyDescent="0.4">
      <c r="A11" s="5" t="s">
        <v>151</v>
      </c>
      <c r="B11" s="5" t="s">
        <v>135</v>
      </c>
      <c r="C11" s="7">
        <v>1777</v>
      </c>
      <c r="D11" s="5" t="s">
        <v>143</v>
      </c>
      <c r="E11" s="5">
        <v>9.3000000000000007</v>
      </c>
      <c r="F11" s="5" t="s">
        <v>139</v>
      </c>
    </row>
    <row r="12" spans="1:6" x14ac:dyDescent="0.4">
      <c r="A12" s="5" t="s">
        <v>152</v>
      </c>
      <c r="B12" s="5" t="s">
        <v>133</v>
      </c>
      <c r="C12" s="7">
        <v>2199</v>
      </c>
      <c r="D12" s="5" t="s">
        <v>141</v>
      </c>
      <c r="E12" s="5">
        <v>7.8</v>
      </c>
      <c r="F12" s="5" t="s">
        <v>139</v>
      </c>
    </row>
    <row r="13" spans="1:6" x14ac:dyDescent="0.4">
      <c r="A13" s="5" t="s">
        <v>153</v>
      </c>
      <c r="B13" s="5" t="s">
        <v>134</v>
      </c>
      <c r="C13" s="7">
        <v>2354</v>
      </c>
      <c r="D13" s="5" t="s">
        <v>141</v>
      </c>
      <c r="E13" s="5">
        <v>11.5</v>
      </c>
      <c r="F13" s="5" t="s">
        <v>138</v>
      </c>
    </row>
    <row r="14" spans="1:6" x14ac:dyDescent="0.4">
      <c r="A14" s="5" t="s">
        <v>154</v>
      </c>
      <c r="B14" s="5" t="s">
        <v>137</v>
      </c>
      <c r="C14" s="7">
        <v>1685</v>
      </c>
      <c r="D14" s="5" t="s">
        <v>142</v>
      </c>
      <c r="E14" s="5">
        <v>13.2</v>
      </c>
      <c r="F14" s="5" t="s">
        <v>140</v>
      </c>
    </row>
    <row r="15" spans="1:6" x14ac:dyDescent="0.4">
      <c r="A15" s="5" t="s">
        <v>155</v>
      </c>
      <c r="B15" s="5" t="s">
        <v>136</v>
      </c>
      <c r="C15" s="7">
        <v>1968</v>
      </c>
      <c r="D15" s="5" t="s">
        <v>141</v>
      </c>
      <c r="E15" s="5">
        <v>11.8</v>
      </c>
      <c r="F15" s="5" t="s">
        <v>138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K37"/>
  <sheetViews>
    <sheetView workbookViewId="0"/>
  </sheetViews>
  <sheetFormatPr defaultRowHeight="17.399999999999999" x14ac:dyDescent="0.4"/>
  <cols>
    <col min="4" max="4" width="11.69921875" bestFit="1" customWidth="1"/>
    <col min="5" max="5" width="9.09765625" bestFit="1" customWidth="1"/>
    <col min="7" max="8" width="10.3984375" customWidth="1"/>
  </cols>
  <sheetData>
    <row r="1" spans="1:11" x14ac:dyDescent="0.4">
      <c r="A1" t="s">
        <v>1</v>
      </c>
      <c r="B1" s="4" t="s">
        <v>2</v>
      </c>
      <c r="C1" s="4"/>
      <c r="G1" t="s">
        <v>16</v>
      </c>
      <c r="H1" s="4" t="s">
        <v>19</v>
      </c>
    </row>
    <row r="2" spans="1:11" x14ac:dyDescent="0.4">
      <c r="A2" s="5" t="s">
        <v>3</v>
      </c>
      <c r="B2" s="5" t="s">
        <v>15</v>
      </c>
      <c r="C2" s="5" t="s">
        <v>5</v>
      </c>
      <c r="D2" s="5" t="s">
        <v>4</v>
      </c>
      <c r="E2" s="6" t="s">
        <v>102</v>
      </c>
      <c r="G2" s="5" t="s">
        <v>25</v>
      </c>
      <c r="H2" s="5" t="s">
        <v>17</v>
      </c>
      <c r="I2" s="5" t="s">
        <v>23</v>
      </c>
      <c r="J2" s="5" t="s">
        <v>24</v>
      </c>
      <c r="K2" s="5" t="s">
        <v>26</v>
      </c>
    </row>
    <row r="3" spans="1:11" x14ac:dyDescent="0.4">
      <c r="A3" s="5" t="s">
        <v>8</v>
      </c>
      <c r="B3" s="7">
        <v>36500</v>
      </c>
      <c r="C3" s="7">
        <v>967</v>
      </c>
      <c r="D3" s="7">
        <f>B3*C3</f>
        <v>35295500</v>
      </c>
      <c r="E3" s="5"/>
      <c r="G3" s="5" t="s">
        <v>29</v>
      </c>
      <c r="H3" s="5" t="s">
        <v>20</v>
      </c>
      <c r="I3" s="5">
        <v>79</v>
      </c>
      <c r="J3" s="5">
        <v>89</v>
      </c>
      <c r="K3" s="5">
        <v>8</v>
      </c>
    </row>
    <row r="4" spans="1:11" x14ac:dyDescent="0.4">
      <c r="A4" s="5" t="s">
        <v>14</v>
      </c>
      <c r="B4" s="7">
        <v>42000</v>
      </c>
      <c r="C4" s="7">
        <v>855</v>
      </c>
      <c r="D4" s="7">
        <f t="shared" ref="D4:D11" si="0">B4*C4</f>
        <v>35910000</v>
      </c>
      <c r="E4" s="5"/>
      <c r="G4" s="5" t="s">
        <v>30</v>
      </c>
      <c r="H4" s="5" t="s">
        <v>21</v>
      </c>
      <c r="I4" s="5">
        <v>82</v>
      </c>
      <c r="J4" s="5">
        <v>78</v>
      </c>
      <c r="K4" s="5">
        <v>9</v>
      </c>
    </row>
    <row r="5" spans="1:11" x14ac:dyDescent="0.4">
      <c r="A5" s="5" t="s">
        <v>11</v>
      </c>
      <c r="B5" s="7">
        <v>38800</v>
      </c>
      <c r="C5" s="7">
        <v>1211</v>
      </c>
      <c r="D5" s="7">
        <f t="shared" si="0"/>
        <v>46986800</v>
      </c>
      <c r="E5" s="5"/>
      <c r="G5" s="5" t="s">
        <v>27</v>
      </c>
      <c r="H5" s="5" t="s">
        <v>22</v>
      </c>
      <c r="I5" s="5">
        <v>94</v>
      </c>
      <c r="J5" s="5">
        <v>95</v>
      </c>
      <c r="K5" s="5">
        <v>10</v>
      </c>
    </row>
    <row r="6" spans="1:11" x14ac:dyDescent="0.4">
      <c r="A6" s="5" t="s">
        <v>6</v>
      </c>
      <c r="B6" s="7">
        <v>32600</v>
      </c>
      <c r="C6" s="7">
        <v>759</v>
      </c>
      <c r="D6" s="7">
        <f t="shared" si="0"/>
        <v>24743400</v>
      </c>
      <c r="E6" s="5"/>
      <c r="G6" s="5" t="s">
        <v>31</v>
      </c>
      <c r="H6" s="5" t="s">
        <v>21</v>
      </c>
      <c r="I6" s="5">
        <v>93</v>
      </c>
      <c r="J6" s="5">
        <v>92</v>
      </c>
      <c r="K6" s="5">
        <v>10</v>
      </c>
    </row>
    <row r="7" spans="1:11" x14ac:dyDescent="0.4">
      <c r="A7" s="5" t="s">
        <v>12</v>
      </c>
      <c r="B7" s="7">
        <v>41500</v>
      </c>
      <c r="C7" s="7">
        <v>1036</v>
      </c>
      <c r="D7" s="7">
        <f t="shared" si="0"/>
        <v>42994000</v>
      </c>
      <c r="E7" s="5"/>
      <c r="G7" s="5" t="s">
        <v>32</v>
      </c>
      <c r="H7" s="5" t="s">
        <v>20</v>
      </c>
      <c r="I7" s="5">
        <v>85</v>
      </c>
      <c r="J7" s="5">
        <v>88</v>
      </c>
      <c r="K7" s="5">
        <v>9</v>
      </c>
    </row>
    <row r="8" spans="1:11" x14ac:dyDescent="0.4">
      <c r="A8" s="5" t="s">
        <v>9</v>
      </c>
      <c r="B8" s="7">
        <v>40000</v>
      </c>
      <c r="C8" s="7">
        <v>875</v>
      </c>
      <c r="D8" s="7">
        <f t="shared" si="0"/>
        <v>35000000</v>
      </c>
      <c r="E8" s="5"/>
      <c r="G8" s="5" t="s">
        <v>33</v>
      </c>
      <c r="H8" s="5" t="s">
        <v>22</v>
      </c>
      <c r="I8" s="5">
        <v>67</v>
      </c>
      <c r="J8" s="5">
        <v>62</v>
      </c>
      <c r="K8" s="5">
        <v>7</v>
      </c>
    </row>
    <row r="9" spans="1:11" x14ac:dyDescent="0.4">
      <c r="A9" s="5" t="s">
        <v>10</v>
      </c>
      <c r="B9" s="7">
        <v>39000</v>
      </c>
      <c r="C9" s="7">
        <v>1365</v>
      </c>
      <c r="D9" s="7">
        <f t="shared" si="0"/>
        <v>53235000</v>
      </c>
      <c r="E9" s="5"/>
      <c r="G9" s="5" t="s">
        <v>34</v>
      </c>
      <c r="H9" s="5" t="s">
        <v>21</v>
      </c>
      <c r="I9" s="5">
        <v>76</v>
      </c>
      <c r="J9" s="5">
        <v>74</v>
      </c>
      <c r="K9" s="5">
        <v>8</v>
      </c>
    </row>
    <row r="10" spans="1:11" x14ac:dyDescent="0.4">
      <c r="A10" s="5" t="s">
        <v>7</v>
      </c>
      <c r="B10" s="7">
        <v>34500</v>
      </c>
      <c r="C10" s="7">
        <v>684</v>
      </c>
      <c r="D10" s="7">
        <f t="shared" si="0"/>
        <v>23598000</v>
      </c>
      <c r="E10" s="5"/>
      <c r="G10" s="5" t="s">
        <v>35</v>
      </c>
      <c r="H10" s="5" t="s">
        <v>20</v>
      </c>
      <c r="I10" s="5">
        <v>91</v>
      </c>
      <c r="J10" s="5">
        <v>93</v>
      </c>
      <c r="K10" s="5">
        <v>10</v>
      </c>
    </row>
    <row r="11" spans="1:11" x14ac:dyDescent="0.4">
      <c r="A11" s="5" t="s">
        <v>13</v>
      </c>
      <c r="B11" s="7">
        <v>37600</v>
      </c>
      <c r="C11" s="7">
        <v>799</v>
      </c>
      <c r="D11" s="7">
        <f t="shared" si="0"/>
        <v>30042400</v>
      </c>
      <c r="E11" s="5"/>
      <c r="G11" s="5" t="s">
        <v>28</v>
      </c>
      <c r="H11" s="5" t="s">
        <v>22</v>
      </c>
      <c r="I11" s="5">
        <v>98</v>
      </c>
      <c r="J11" s="5">
        <v>97</v>
      </c>
      <c r="K11" s="5">
        <v>10</v>
      </c>
    </row>
    <row r="13" spans="1:11" x14ac:dyDescent="0.4">
      <c r="A13" t="s">
        <v>37</v>
      </c>
      <c r="B13" s="4" t="s">
        <v>39</v>
      </c>
      <c r="G13" s="5"/>
      <c r="H13" s="26" t="s">
        <v>36</v>
      </c>
      <c r="I13" s="27"/>
      <c r="J13" s="27"/>
      <c r="K13" s="28"/>
    </row>
    <row r="14" spans="1:11" x14ac:dyDescent="0.4">
      <c r="A14" s="5" t="s">
        <v>38</v>
      </c>
      <c r="B14" s="5" t="s">
        <v>40</v>
      </c>
      <c r="C14" s="5" t="s">
        <v>3</v>
      </c>
      <c r="D14" s="5" t="s">
        <v>5</v>
      </c>
      <c r="E14" s="6" t="s">
        <v>4</v>
      </c>
      <c r="G14" s="5"/>
      <c r="H14" s="25"/>
      <c r="I14" s="25"/>
      <c r="J14" s="25"/>
      <c r="K14" s="25"/>
    </row>
    <row r="15" spans="1:11" x14ac:dyDescent="0.4">
      <c r="A15" s="5" t="s">
        <v>42</v>
      </c>
      <c r="B15" s="5" t="s">
        <v>51</v>
      </c>
      <c r="C15" s="5" t="s">
        <v>59</v>
      </c>
      <c r="D15" s="5">
        <v>18</v>
      </c>
      <c r="E15" s="7"/>
    </row>
    <row r="16" spans="1:11" x14ac:dyDescent="0.4">
      <c r="A16" s="5" t="s">
        <v>43</v>
      </c>
      <c r="B16" s="5" t="s">
        <v>52</v>
      </c>
      <c r="C16" s="5" t="s">
        <v>64</v>
      </c>
      <c r="D16" s="5">
        <v>16</v>
      </c>
      <c r="E16" s="7"/>
    </row>
    <row r="17" spans="1:11" x14ac:dyDescent="0.4">
      <c r="A17" s="5" t="s">
        <v>43</v>
      </c>
      <c r="B17" s="5" t="s">
        <v>53</v>
      </c>
      <c r="C17" s="5" t="s">
        <v>65</v>
      </c>
      <c r="D17" s="5">
        <v>21</v>
      </c>
      <c r="E17" s="7"/>
    </row>
    <row r="18" spans="1:11" x14ac:dyDescent="0.4">
      <c r="A18" s="5" t="s">
        <v>42</v>
      </c>
      <c r="B18" s="5" t="s">
        <v>54</v>
      </c>
      <c r="C18" s="5" t="s">
        <v>60</v>
      </c>
      <c r="D18" s="5">
        <v>26</v>
      </c>
      <c r="E18" s="7"/>
    </row>
    <row r="19" spans="1:11" x14ac:dyDescent="0.4">
      <c r="A19" s="5" t="s">
        <v>42</v>
      </c>
      <c r="B19" s="5" t="s">
        <v>55</v>
      </c>
      <c r="C19" s="5" t="s">
        <v>61</v>
      </c>
      <c r="D19" s="5">
        <v>19</v>
      </c>
      <c r="E19" s="7"/>
    </row>
    <row r="20" spans="1:11" x14ac:dyDescent="0.4">
      <c r="A20" s="5" t="s">
        <v>43</v>
      </c>
      <c r="B20" s="5" t="s">
        <v>50</v>
      </c>
      <c r="C20" s="5" t="s">
        <v>66</v>
      </c>
      <c r="D20" s="5">
        <v>15</v>
      </c>
      <c r="E20" s="7"/>
    </row>
    <row r="21" spans="1:11" x14ac:dyDescent="0.4">
      <c r="A21" s="5" t="s">
        <v>43</v>
      </c>
      <c r="B21" s="5" t="s">
        <v>56</v>
      </c>
      <c r="C21" s="5" t="s">
        <v>67</v>
      </c>
      <c r="D21" s="5">
        <v>20</v>
      </c>
      <c r="E21" s="7"/>
      <c r="G21" t="s">
        <v>41</v>
      </c>
    </row>
    <row r="22" spans="1:11" x14ac:dyDescent="0.4">
      <c r="A22" s="5" t="s">
        <v>42</v>
      </c>
      <c r="B22" s="5" t="s">
        <v>49</v>
      </c>
      <c r="C22" s="5" t="s">
        <v>62</v>
      </c>
      <c r="D22" s="5">
        <v>16</v>
      </c>
      <c r="E22" s="7"/>
      <c r="G22" s="5" t="s">
        <v>69</v>
      </c>
      <c r="H22" s="5" t="s">
        <v>44</v>
      </c>
      <c r="I22" s="5" t="s">
        <v>45</v>
      </c>
      <c r="J22" s="5" t="s">
        <v>46</v>
      </c>
      <c r="K22" s="5" t="s">
        <v>47</v>
      </c>
    </row>
    <row r="23" spans="1:11" x14ac:dyDescent="0.4">
      <c r="A23" s="5" t="s">
        <v>43</v>
      </c>
      <c r="B23" s="5" t="s">
        <v>57</v>
      </c>
      <c r="C23" s="5" t="s">
        <v>68</v>
      </c>
      <c r="D23" s="5">
        <v>22</v>
      </c>
      <c r="E23" s="7"/>
      <c r="G23" s="5" t="s">
        <v>48</v>
      </c>
      <c r="H23" s="7">
        <v>25000</v>
      </c>
      <c r="I23" s="7">
        <v>24000</v>
      </c>
      <c r="J23" s="7">
        <v>28000</v>
      </c>
      <c r="K23" s="7">
        <v>32000</v>
      </c>
    </row>
    <row r="24" spans="1:11" x14ac:dyDescent="0.4">
      <c r="A24" s="5" t="s">
        <v>42</v>
      </c>
      <c r="B24" s="5" t="s">
        <v>58</v>
      </c>
      <c r="C24" s="5" t="s">
        <v>63</v>
      </c>
      <c r="D24" s="5">
        <v>17</v>
      </c>
      <c r="E24" s="7"/>
      <c r="G24" s="5" t="s">
        <v>15</v>
      </c>
      <c r="H24" s="7">
        <v>27000</v>
      </c>
      <c r="I24" s="7">
        <v>28000</v>
      </c>
      <c r="J24" s="7">
        <v>30000</v>
      </c>
      <c r="K24" s="7">
        <v>34000</v>
      </c>
    </row>
    <row r="26" spans="1:11" x14ac:dyDescent="0.4">
      <c r="A26" t="s">
        <v>70</v>
      </c>
      <c r="B26" s="4" t="s">
        <v>94</v>
      </c>
      <c r="G26" t="s">
        <v>76</v>
      </c>
      <c r="H26" s="4" t="s">
        <v>77</v>
      </c>
    </row>
    <row r="27" spans="1:11" x14ac:dyDescent="0.4">
      <c r="A27" s="5" t="s">
        <v>18</v>
      </c>
      <c r="B27" s="5" t="s">
        <v>71</v>
      </c>
      <c r="C27" s="5" t="s">
        <v>72</v>
      </c>
      <c r="D27" s="5" t="s">
        <v>73</v>
      </c>
      <c r="E27" s="5" t="s">
        <v>74</v>
      </c>
      <c r="G27" s="5" t="s">
        <v>18</v>
      </c>
      <c r="H27" s="5" t="s">
        <v>78</v>
      </c>
      <c r="I27" s="5" t="s">
        <v>79</v>
      </c>
      <c r="J27" s="5" t="s">
        <v>80</v>
      </c>
      <c r="K27" s="6" t="s">
        <v>81</v>
      </c>
    </row>
    <row r="28" spans="1:11" x14ac:dyDescent="0.4">
      <c r="A28" s="5" t="s">
        <v>96</v>
      </c>
      <c r="B28" s="5">
        <v>84</v>
      </c>
      <c r="C28" s="5">
        <v>86</v>
      </c>
      <c r="D28" s="5">
        <v>88</v>
      </c>
      <c r="E28" s="5">
        <f>SUM(B28:D28)</f>
        <v>258</v>
      </c>
      <c r="G28" s="5" t="s">
        <v>82</v>
      </c>
      <c r="H28" s="5" t="s">
        <v>83</v>
      </c>
      <c r="I28" s="5">
        <v>1.76</v>
      </c>
      <c r="J28" s="5">
        <v>67</v>
      </c>
      <c r="K28" s="5"/>
    </row>
    <row r="29" spans="1:11" x14ac:dyDescent="0.4">
      <c r="A29" s="5" t="s">
        <v>97</v>
      </c>
      <c r="B29" s="5">
        <v>96</v>
      </c>
      <c r="C29" s="5">
        <v>92</v>
      </c>
      <c r="D29" s="5">
        <v>94</v>
      </c>
      <c r="E29" s="5">
        <f t="shared" ref="E29:E34" si="1">SUM(B29:D29)</f>
        <v>282</v>
      </c>
      <c r="G29" s="5" t="s">
        <v>84</v>
      </c>
      <c r="H29" s="5" t="s">
        <v>85</v>
      </c>
      <c r="I29" s="5">
        <v>1.63</v>
      </c>
      <c r="J29" s="5">
        <v>60</v>
      </c>
      <c r="K29" s="5"/>
    </row>
    <row r="30" spans="1:11" x14ac:dyDescent="0.4">
      <c r="A30" s="5" t="s">
        <v>95</v>
      </c>
      <c r="B30" s="5">
        <v>85</v>
      </c>
      <c r="C30" s="5">
        <v>81</v>
      </c>
      <c r="D30" s="5">
        <v>84</v>
      </c>
      <c r="E30" s="5">
        <f t="shared" si="1"/>
        <v>250</v>
      </c>
      <c r="G30" s="5" t="s">
        <v>86</v>
      </c>
      <c r="H30" s="5" t="s">
        <v>83</v>
      </c>
      <c r="I30" s="5">
        <v>1.69</v>
      </c>
      <c r="J30" s="5">
        <v>73</v>
      </c>
      <c r="K30" s="5"/>
    </row>
    <row r="31" spans="1:11" x14ac:dyDescent="0.4">
      <c r="A31" s="5" t="s">
        <v>101</v>
      </c>
      <c r="B31" s="5">
        <v>77</v>
      </c>
      <c r="C31" s="5">
        <v>79</v>
      </c>
      <c r="D31" s="5">
        <v>74</v>
      </c>
      <c r="E31" s="5">
        <f t="shared" si="1"/>
        <v>230</v>
      </c>
      <c r="G31" s="5" t="s">
        <v>87</v>
      </c>
      <c r="H31" s="5" t="s">
        <v>83</v>
      </c>
      <c r="I31" s="5">
        <v>1.71</v>
      </c>
      <c r="J31" s="5">
        <v>60</v>
      </c>
      <c r="K31" s="5"/>
    </row>
    <row r="32" spans="1:11" x14ac:dyDescent="0.4">
      <c r="A32" s="5" t="s">
        <v>98</v>
      </c>
      <c r="B32" s="5">
        <v>62</v>
      </c>
      <c r="C32" s="5">
        <v>61</v>
      </c>
      <c r="D32" s="5">
        <v>55</v>
      </c>
      <c r="E32" s="5">
        <f t="shared" si="1"/>
        <v>178</v>
      </c>
      <c r="G32" s="5" t="s">
        <v>88</v>
      </c>
      <c r="H32" s="5" t="s">
        <v>85</v>
      </c>
      <c r="I32" s="5">
        <v>1.57</v>
      </c>
      <c r="J32" s="5">
        <v>48</v>
      </c>
      <c r="K32" s="5"/>
    </row>
    <row r="33" spans="1:11" x14ac:dyDescent="0.4">
      <c r="A33" s="5" t="s">
        <v>99</v>
      </c>
      <c r="B33" s="5">
        <v>59</v>
      </c>
      <c r="C33" s="5">
        <v>55</v>
      </c>
      <c r="D33" s="5">
        <v>61</v>
      </c>
      <c r="E33" s="5">
        <f t="shared" si="1"/>
        <v>175</v>
      </c>
      <c r="G33" s="5" t="s">
        <v>89</v>
      </c>
      <c r="H33" s="5" t="s">
        <v>85</v>
      </c>
      <c r="I33" s="5">
        <v>1.65</v>
      </c>
      <c r="J33" s="5">
        <v>52</v>
      </c>
      <c r="K33" s="5"/>
    </row>
    <row r="34" spans="1:11" x14ac:dyDescent="0.4">
      <c r="A34" s="5" t="s">
        <v>100</v>
      </c>
      <c r="B34" s="5">
        <v>84</v>
      </c>
      <c r="C34" s="5">
        <v>86</v>
      </c>
      <c r="D34" s="5">
        <v>83</v>
      </c>
      <c r="E34" s="5">
        <f t="shared" si="1"/>
        <v>253</v>
      </c>
      <c r="G34" s="5" t="s">
        <v>90</v>
      </c>
      <c r="H34" s="5" t="s">
        <v>83</v>
      </c>
      <c r="I34" s="5">
        <v>1.72</v>
      </c>
      <c r="J34" s="5">
        <v>61</v>
      </c>
      <c r="K34" s="5"/>
    </row>
    <row r="35" spans="1:11" x14ac:dyDescent="0.4">
      <c r="G35" s="5" t="s">
        <v>91</v>
      </c>
      <c r="H35" s="5" t="s">
        <v>83</v>
      </c>
      <c r="I35" s="5">
        <v>1.81</v>
      </c>
      <c r="J35" s="5">
        <v>85</v>
      </c>
      <c r="K35" s="5"/>
    </row>
    <row r="36" spans="1:11" x14ac:dyDescent="0.4">
      <c r="C36" s="26" t="s">
        <v>75</v>
      </c>
      <c r="D36" s="27"/>
      <c r="E36" s="28"/>
      <c r="G36" s="5" t="s">
        <v>92</v>
      </c>
      <c r="H36" s="5" t="s">
        <v>85</v>
      </c>
      <c r="I36" s="5">
        <v>1.62</v>
      </c>
      <c r="J36" s="5">
        <v>55</v>
      </c>
      <c r="K36" s="5"/>
    </row>
    <row r="37" spans="1:11" x14ac:dyDescent="0.4">
      <c r="C37" s="29"/>
      <c r="D37" s="30"/>
      <c r="E37" s="31"/>
      <c r="G37" s="5" t="s">
        <v>93</v>
      </c>
      <c r="H37" s="5" t="s">
        <v>85</v>
      </c>
      <c r="I37" s="5">
        <v>1.58</v>
      </c>
      <c r="J37" s="5">
        <v>63</v>
      </c>
      <c r="K37" s="5"/>
    </row>
  </sheetData>
  <mergeCells count="4">
    <mergeCell ref="H14:K14"/>
    <mergeCell ref="H13:K13"/>
    <mergeCell ref="C37:E37"/>
    <mergeCell ref="C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B2:H15"/>
  <sheetViews>
    <sheetView workbookViewId="0"/>
  </sheetViews>
  <sheetFormatPr defaultRowHeight="17.399999999999999" x14ac:dyDescent="0.4"/>
  <cols>
    <col min="1" max="1" width="2.59765625" customWidth="1"/>
    <col min="3" max="3" width="11.69921875" bestFit="1" customWidth="1"/>
    <col min="4" max="8" width="11.59765625" customWidth="1"/>
  </cols>
  <sheetData>
    <row r="2" spans="2:8" x14ac:dyDescent="0.4">
      <c r="B2" s="32" t="s">
        <v>159</v>
      </c>
      <c r="C2" s="32"/>
    </row>
    <row r="3" spans="2:8" x14ac:dyDescent="0.4">
      <c r="B3" s="10" t="s">
        <v>163</v>
      </c>
      <c r="C3" s="11">
        <v>15000000</v>
      </c>
    </row>
    <row r="4" spans="2:8" x14ac:dyDescent="0.4">
      <c r="B4" s="10" t="s">
        <v>160</v>
      </c>
      <c r="C4" s="5">
        <v>24</v>
      </c>
    </row>
    <row r="5" spans="2:8" x14ac:dyDescent="0.4">
      <c r="B5" s="10" t="s">
        <v>161</v>
      </c>
      <c r="C5" s="12">
        <v>0.06</v>
      </c>
    </row>
    <row r="6" spans="2:8" x14ac:dyDescent="0.4">
      <c r="B6" s="10" t="s">
        <v>162</v>
      </c>
      <c r="C6" s="13">
        <f>PMT(C5/12,C4,-C3)</f>
        <v>664809.15379135346</v>
      </c>
    </row>
    <row r="8" spans="2:8" x14ac:dyDescent="0.4">
      <c r="D8" s="33" t="s">
        <v>161</v>
      </c>
      <c r="E8" s="33"/>
      <c r="F8" s="33"/>
      <c r="G8" s="33"/>
      <c r="H8" s="33"/>
    </row>
    <row r="9" spans="2:8" x14ac:dyDescent="0.4">
      <c r="C9" s="14"/>
      <c r="D9" s="12">
        <v>0.04</v>
      </c>
      <c r="E9" s="12">
        <v>0.05</v>
      </c>
      <c r="F9" s="12">
        <v>0.06</v>
      </c>
      <c r="G9" s="12">
        <v>7.0000000000000007E-2</v>
      </c>
      <c r="H9" s="12">
        <v>0.08</v>
      </c>
    </row>
    <row r="10" spans="2:8" x14ac:dyDescent="0.4">
      <c r="B10" s="33" t="s">
        <v>160</v>
      </c>
      <c r="C10" s="5">
        <v>16</v>
      </c>
      <c r="D10" s="13"/>
      <c r="E10" s="13"/>
      <c r="F10" s="13"/>
      <c r="G10" s="13"/>
      <c r="H10" s="13"/>
    </row>
    <row r="11" spans="2:8" x14ac:dyDescent="0.4">
      <c r="B11" s="33"/>
      <c r="C11" s="5">
        <v>20</v>
      </c>
      <c r="D11" s="13"/>
      <c r="E11" s="13"/>
      <c r="F11" s="13"/>
      <c r="G11" s="13"/>
      <c r="H11" s="13"/>
    </row>
    <row r="12" spans="2:8" x14ac:dyDescent="0.4">
      <c r="B12" s="33"/>
      <c r="C12" s="5">
        <v>24</v>
      </c>
      <c r="D12" s="13"/>
      <c r="E12" s="13"/>
      <c r="F12" s="13"/>
      <c r="G12" s="13"/>
      <c r="H12" s="13"/>
    </row>
    <row r="13" spans="2:8" x14ac:dyDescent="0.4">
      <c r="B13" s="33"/>
      <c r="C13" s="5">
        <v>28</v>
      </c>
      <c r="D13" s="13"/>
      <c r="E13" s="13"/>
      <c r="F13" s="13"/>
      <c r="G13" s="13"/>
      <c r="H13" s="13"/>
    </row>
    <row r="14" spans="2:8" x14ac:dyDescent="0.4">
      <c r="B14" s="33"/>
      <c r="C14" s="5">
        <v>32</v>
      </c>
      <c r="D14" s="13"/>
      <c r="E14" s="13"/>
      <c r="F14" s="13"/>
      <c r="G14" s="13"/>
      <c r="H14" s="13"/>
    </row>
    <row r="15" spans="2:8" x14ac:dyDescent="0.4">
      <c r="B15" s="33"/>
      <c r="C15" s="5">
        <v>36</v>
      </c>
      <c r="D15" s="13"/>
      <c r="E15" s="13"/>
      <c r="F15" s="13"/>
      <c r="G15" s="13"/>
      <c r="H15" s="13"/>
    </row>
  </sheetData>
  <mergeCells count="3">
    <mergeCell ref="B2:C2"/>
    <mergeCell ref="D8:H8"/>
    <mergeCell ref="B10:B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5"/>
  <sheetViews>
    <sheetView workbookViewId="0">
      <selection sqref="A1:F1"/>
    </sheetView>
  </sheetViews>
  <sheetFormatPr defaultRowHeight="17.399999999999999" x14ac:dyDescent="0.4"/>
  <cols>
    <col min="1" max="1" width="9.5" bestFit="1" customWidth="1"/>
    <col min="6" max="6" width="10.59765625" bestFit="1" customWidth="1"/>
  </cols>
  <sheetData>
    <row r="1" spans="1:6" ht="21" x14ac:dyDescent="0.4">
      <c r="A1" s="24" t="s">
        <v>167</v>
      </c>
      <c r="B1" s="24"/>
      <c r="C1" s="24"/>
      <c r="D1" s="24"/>
      <c r="E1" s="24"/>
      <c r="F1" s="24"/>
    </row>
    <row r="3" spans="1:6" x14ac:dyDescent="0.4">
      <c r="A3" s="5" t="s">
        <v>178</v>
      </c>
      <c r="B3" s="5" t="s">
        <v>168</v>
      </c>
      <c r="C3" s="5" t="s">
        <v>164</v>
      </c>
      <c r="D3" s="5" t="s">
        <v>169</v>
      </c>
      <c r="E3" s="5" t="s">
        <v>170</v>
      </c>
      <c r="F3" s="5" t="s">
        <v>171</v>
      </c>
    </row>
    <row r="4" spans="1:6" x14ac:dyDescent="0.4">
      <c r="A4" s="17">
        <v>45784</v>
      </c>
      <c r="B4" s="5" t="s">
        <v>172</v>
      </c>
      <c r="C4" s="5" t="s">
        <v>165</v>
      </c>
      <c r="D4" s="5">
        <v>200</v>
      </c>
      <c r="E4" s="16">
        <v>21500</v>
      </c>
      <c r="F4" s="7">
        <f>D4*E4</f>
        <v>4300000</v>
      </c>
    </row>
    <row r="5" spans="1:6" x14ac:dyDescent="0.4">
      <c r="A5" s="17">
        <v>45785</v>
      </c>
      <c r="B5" s="5" t="s">
        <v>172</v>
      </c>
      <c r="C5" s="5" t="s">
        <v>165</v>
      </c>
      <c r="D5" s="15">
        <v>250</v>
      </c>
      <c r="E5" s="7">
        <v>16700</v>
      </c>
      <c r="F5" s="7">
        <f t="shared" ref="F5:F15" si="0">D5*E5</f>
        <v>4175000</v>
      </c>
    </row>
    <row r="6" spans="1:6" x14ac:dyDescent="0.4">
      <c r="A6" s="17">
        <v>45785</v>
      </c>
      <c r="B6" s="5" t="s">
        <v>173</v>
      </c>
      <c r="C6" s="5" t="s">
        <v>166</v>
      </c>
      <c r="D6" s="5">
        <v>120</v>
      </c>
      <c r="E6" s="18">
        <v>18300</v>
      </c>
      <c r="F6" s="7">
        <f t="shared" si="0"/>
        <v>2196000</v>
      </c>
    </row>
    <row r="7" spans="1:6" x14ac:dyDescent="0.4">
      <c r="A7" s="17">
        <v>45785</v>
      </c>
      <c r="B7" s="5" t="s">
        <v>174</v>
      </c>
      <c r="C7" s="5" t="s">
        <v>176</v>
      </c>
      <c r="D7" s="5">
        <v>180</v>
      </c>
      <c r="E7" s="7">
        <v>16700</v>
      </c>
      <c r="F7" s="7">
        <f t="shared" si="0"/>
        <v>3006000</v>
      </c>
    </row>
    <row r="8" spans="1:6" x14ac:dyDescent="0.4">
      <c r="A8" s="17">
        <v>45788</v>
      </c>
      <c r="B8" s="5" t="s">
        <v>173</v>
      </c>
      <c r="C8" s="5" t="s">
        <v>166</v>
      </c>
      <c r="D8" s="5">
        <v>160</v>
      </c>
      <c r="E8" s="16">
        <v>15400</v>
      </c>
      <c r="F8" s="7">
        <f t="shared" si="0"/>
        <v>2464000</v>
      </c>
    </row>
    <row r="9" spans="1:6" x14ac:dyDescent="0.4">
      <c r="A9" s="17">
        <v>45788</v>
      </c>
      <c r="B9" s="5" t="s">
        <v>174</v>
      </c>
      <c r="C9" s="5" t="s">
        <v>176</v>
      </c>
      <c r="D9" s="15">
        <v>220</v>
      </c>
      <c r="E9" s="7">
        <v>19000</v>
      </c>
      <c r="F9" s="7">
        <f t="shared" si="0"/>
        <v>4180000</v>
      </c>
    </row>
    <row r="10" spans="1:6" x14ac:dyDescent="0.4">
      <c r="A10" s="17">
        <v>45788</v>
      </c>
      <c r="B10" s="5" t="s">
        <v>175</v>
      </c>
      <c r="C10" s="5" t="s">
        <v>177</v>
      </c>
      <c r="D10" s="5">
        <v>180</v>
      </c>
      <c r="E10" s="16">
        <v>15400</v>
      </c>
      <c r="F10" s="7">
        <f t="shared" si="0"/>
        <v>2772000</v>
      </c>
    </row>
    <row r="11" spans="1:6" x14ac:dyDescent="0.4">
      <c r="A11" s="17">
        <v>45791</v>
      </c>
      <c r="B11" s="5" t="s">
        <v>172</v>
      </c>
      <c r="C11" s="5" t="s">
        <v>165</v>
      </c>
      <c r="D11" s="15">
        <v>240</v>
      </c>
      <c r="E11" s="7">
        <v>19000</v>
      </c>
      <c r="F11" s="7">
        <f t="shared" si="0"/>
        <v>4560000</v>
      </c>
    </row>
    <row r="12" spans="1:6" x14ac:dyDescent="0.4">
      <c r="A12" s="17">
        <v>45791</v>
      </c>
      <c r="B12" s="5" t="s">
        <v>175</v>
      </c>
      <c r="C12" s="5" t="s">
        <v>177</v>
      </c>
      <c r="D12" s="5">
        <v>180</v>
      </c>
      <c r="E12" s="18">
        <v>18300</v>
      </c>
      <c r="F12" s="7">
        <f t="shared" si="0"/>
        <v>3294000</v>
      </c>
    </row>
    <row r="13" spans="1:6" x14ac:dyDescent="0.4">
      <c r="A13" s="17">
        <v>45793</v>
      </c>
      <c r="B13" s="5" t="s">
        <v>175</v>
      </c>
      <c r="C13" s="5" t="s">
        <v>177</v>
      </c>
      <c r="D13" s="15">
        <v>250</v>
      </c>
      <c r="E13" s="16">
        <v>15400</v>
      </c>
      <c r="F13" s="7">
        <f t="shared" si="0"/>
        <v>3850000</v>
      </c>
    </row>
    <row r="14" spans="1:6" x14ac:dyDescent="0.4">
      <c r="A14" s="17">
        <v>45793</v>
      </c>
      <c r="B14" s="5" t="s">
        <v>173</v>
      </c>
      <c r="C14" s="5" t="s">
        <v>166</v>
      </c>
      <c r="D14" s="15">
        <v>210</v>
      </c>
      <c r="E14" s="7">
        <v>16700</v>
      </c>
      <c r="F14" s="7">
        <f t="shared" si="0"/>
        <v>3507000</v>
      </c>
    </row>
    <row r="15" spans="1:6" x14ac:dyDescent="0.4">
      <c r="A15" s="17">
        <v>45793</v>
      </c>
      <c r="B15" s="5" t="s">
        <v>174</v>
      </c>
      <c r="C15" s="5" t="s">
        <v>176</v>
      </c>
      <c r="D15" s="5">
        <v>180</v>
      </c>
      <c r="E15" s="16">
        <v>21500</v>
      </c>
      <c r="F15" s="7">
        <f t="shared" si="0"/>
        <v>3870000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G12"/>
  <sheetViews>
    <sheetView workbookViewId="0">
      <selection activeCell="J7" sqref="J7"/>
    </sheetView>
  </sheetViews>
  <sheetFormatPr defaultRowHeight="17.399999999999999" x14ac:dyDescent="0.4"/>
  <cols>
    <col min="4" max="4" width="8.69921875" customWidth="1"/>
    <col min="6" max="6" width="8.8984375" bestFit="1" customWidth="1"/>
  </cols>
  <sheetData>
    <row r="1" spans="1:7" ht="21" x14ac:dyDescent="0.4">
      <c r="A1" s="24" t="s">
        <v>181</v>
      </c>
      <c r="B1" s="24"/>
      <c r="C1" s="24"/>
      <c r="D1" s="24"/>
      <c r="E1" s="24"/>
      <c r="F1" s="24"/>
      <c r="G1" s="24"/>
    </row>
    <row r="3" spans="1:7" x14ac:dyDescent="0.4">
      <c r="A3" s="5" t="s">
        <v>179</v>
      </c>
      <c r="B3" s="5" t="s">
        <v>180</v>
      </c>
      <c r="C3" s="22" t="s">
        <v>182</v>
      </c>
      <c r="D3" s="5" t="s">
        <v>187</v>
      </c>
      <c r="E3" s="22" t="s">
        <v>188</v>
      </c>
      <c r="F3" s="5" t="s">
        <v>184</v>
      </c>
      <c r="G3" s="5" t="s">
        <v>183</v>
      </c>
    </row>
    <row r="4" spans="1:7" x14ac:dyDescent="0.4">
      <c r="A4" s="5" t="s">
        <v>189</v>
      </c>
      <c r="B4" s="5" t="s">
        <v>198</v>
      </c>
      <c r="C4" s="22">
        <v>1</v>
      </c>
      <c r="D4" s="20">
        <v>150000</v>
      </c>
      <c r="E4" s="23">
        <v>0.05</v>
      </c>
      <c r="F4" s="19" t="s">
        <v>186</v>
      </c>
      <c r="G4" s="20">
        <f>D4-(D4*E4)</f>
        <v>142500</v>
      </c>
    </row>
    <row r="5" spans="1:7" x14ac:dyDescent="0.4">
      <c r="A5" s="5" t="s">
        <v>190</v>
      </c>
      <c r="B5" s="5" t="s">
        <v>199</v>
      </c>
      <c r="C5" s="22">
        <v>3</v>
      </c>
      <c r="D5" s="20">
        <v>360000</v>
      </c>
      <c r="E5" s="23">
        <v>0.1</v>
      </c>
      <c r="F5" s="19" t="s">
        <v>185</v>
      </c>
      <c r="G5" s="20">
        <f t="shared" ref="G5:G12" si="0">D5-(D5*E5)</f>
        <v>324000</v>
      </c>
    </row>
    <row r="6" spans="1:7" x14ac:dyDescent="0.4">
      <c r="A6" s="5" t="s">
        <v>191</v>
      </c>
      <c r="B6" s="5" t="s">
        <v>198</v>
      </c>
      <c r="C6" s="22">
        <v>3</v>
      </c>
      <c r="D6" s="20">
        <v>450000</v>
      </c>
      <c r="E6" s="23">
        <v>0.12</v>
      </c>
      <c r="F6" s="19" t="s">
        <v>186</v>
      </c>
      <c r="G6" s="20">
        <f t="shared" si="0"/>
        <v>396000</v>
      </c>
    </row>
    <row r="7" spans="1:7" x14ac:dyDescent="0.4">
      <c r="A7" s="5" t="s">
        <v>193</v>
      </c>
      <c r="B7" s="5" t="s">
        <v>198</v>
      </c>
      <c r="C7" s="22">
        <v>3</v>
      </c>
      <c r="D7" s="20">
        <v>450000</v>
      </c>
      <c r="E7" s="23">
        <v>0.12</v>
      </c>
      <c r="F7" s="19" t="s">
        <v>186</v>
      </c>
      <c r="G7" s="20">
        <f t="shared" si="0"/>
        <v>396000</v>
      </c>
    </row>
    <row r="8" spans="1:7" x14ac:dyDescent="0.4">
      <c r="A8" s="5" t="s">
        <v>194</v>
      </c>
      <c r="B8" s="5" t="s">
        <v>198</v>
      </c>
      <c r="C8" s="22">
        <v>6</v>
      </c>
      <c r="D8" s="20">
        <v>900000</v>
      </c>
      <c r="E8" s="23">
        <v>0.25</v>
      </c>
      <c r="F8" s="19" t="s">
        <v>186</v>
      </c>
      <c r="G8" s="20">
        <f t="shared" si="0"/>
        <v>675000</v>
      </c>
    </row>
    <row r="9" spans="1:7" x14ac:dyDescent="0.4">
      <c r="A9" s="5" t="s">
        <v>192</v>
      </c>
      <c r="B9" s="5" t="s">
        <v>199</v>
      </c>
      <c r="C9" s="22">
        <v>1</v>
      </c>
      <c r="D9" s="20">
        <v>120000</v>
      </c>
      <c r="E9" s="23">
        <v>0</v>
      </c>
      <c r="F9" s="19" t="s">
        <v>185</v>
      </c>
      <c r="G9" s="20">
        <f t="shared" si="0"/>
        <v>120000</v>
      </c>
    </row>
    <row r="10" spans="1:7" x14ac:dyDescent="0.4">
      <c r="A10" s="5" t="s">
        <v>195</v>
      </c>
      <c r="B10" s="5" t="s">
        <v>199</v>
      </c>
      <c r="C10" s="22">
        <v>6</v>
      </c>
      <c r="D10" s="20">
        <v>720000</v>
      </c>
      <c r="E10" s="23">
        <v>0.2</v>
      </c>
      <c r="F10" s="19" t="s">
        <v>185</v>
      </c>
      <c r="G10" s="20">
        <f t="shared" si="0"/>
        <v>576000</v>
      </c>
    </row>
    <row r="11" spans="1:7" x14ac:dyDescent="0.4">
      <c r="A11" s="5" t="s">
        <v>196</v>
      </c>
      <c r="B11" s="5" t="s">
        <v>198</v>
      </c>
      <c r="C11" s="22">
        <v>1</v>
      </c>
      <c r="D11" s="20">
        <v>150000</v>
      </c>
      <c r="E11" s="23">
        <v>0.05</v>
      </c>
      <c r="F11" s="19" t="s">
        <v>186</v>
      </c>
      <c r="G11" s="20">
        <f t="shared" si="0"/>
        <v>142500</v>
      </c>
    </row>
    <row r="12" spans="1:7" x14ac:dyDescent="0.4">
      <c r="A12" s="5" t="s">
        <v>197</v>
      </c>
      <c r="B12" s="5" t="s">
        <v>199</v>
      </c>
      <c r="C12" s="22">
        <v>3</v>
      </c>
      <c r="D12" s="20">
        <v>360000</v>
      </c>
      <c r="E12" s="23">
        <v>0.1</v>
      </c>
      <c r="F12" s="19" t="s">
        <v>185</v>
      </c>
      <c r="G12" s="20">
        <f t="shared" si="0"/>
        <v>324000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실납입액">
                <anchor moveWithCells="1" sizeWithCells="1">
                  <from>
                    <xdr:col>2</xdr:col>
                    <xdr:colOff>30480</xdr:colOff>
                    <xdr:row>13</xdr:row>
                    <xdr:rowOff>30480</xdr:rowOff>
                  </from>
                  <to>
                    <xdr:col>3</xdr:col>
                    <xdr:colOff>22860</xdr:colOff>
                    <xdr:row>14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10"/>
  <sheetViews>
    <sheetView tabSelected="1" topLeftCell="A6" workbookViewId="0">
      <selection activeCell="L18" sqref="L18"/>
    </sheetView>
  </sheetViews>
  <sheetFormatPr defaultRowHeight="17.399999999999999" x14ac:dyDescent="0.4"/>
  <sheetData>
    <row r="1" spans="1:5" ht="21" x14ac:dyDescent="0.4">
      <c r="A1" s="24" t="s">
        <v>205</v>
      </c>
      <c r="B1" s="24"/>
      <c r="C1" s="24"/>
      <c r="D1" s="24"/>
      <c r="E1" s="24"/>
    </row>
    <row r="3" spans="1:5" x14ac:dyDescent="0.4">
      <c r="A3" s="5" t="s">
        <v>164</v>
      </c>
      <c r="B3" s="5" t="s">
        <v>206</v>
      </c>
      <c r="C3" s="5" t="s">
        <v>207</v>
      </c>
      <c r="D3" s="5" t="s">
        <v>208</v>
      </c>
      <c r="E3" s="5" t="s">
        <v>209</v>
      </c>
    </row>
    <row r="4" spans="1:5" x14ac:dyDescent="0.4">
      <c r="A4" s="5" t="s">
        <v>200</v>
      </c>
      <c r="B4" s="21">
        <v>2526</v>
      </c>
      <c r="C4" s="21">
        <v>2279</v>
      </c>
      <c r="D4" s="21">
        <v>2820</v>
      </c>
      <c r="E4" s="21">
        <f>SUM(B4:D4)</f>
        <v>7625</v>
      </c>
    </row>
    <row r="5" spans="1:5" x14ac:dyDescent="0.4">
      <c r="A5" s="5" t="s">
        <v>165</v>
      </c>
      <c r="B5" s="21">
        <v>814</v>
      </c>
      <c r="C5" s="21">
        <v>916</v>
      </c>
      <c r="D5" s="21">
        <v>895</v>
      </c>
      <c r="E5" s="21">
        <f t="shared" ref="E5:E10" si="0">SUM(B5:D5)</f>
        <v>2625</v>
      </c>
    </row>
    <row r="6" spans="1:5" x14ac:dyDescent="0.4">
      <c r="A6" s="5" t="s">
        <v>201</v>
      </c>
      <c r="B6" s="21">
        <v>785</v>
      </c>
      <c r="C6" s="21">
        <v>930</v>
      </c>
      <c r="D6" s="21">
        <v>904</v>
      </c>
      <c r="E6" s="21">
        <f t="shared" si="0"/>
        <v>2619</v>
      </c>
    </row>
    <row r="7" spans="1:5" x14ac:dyDescent="0.4">
      <c r="A7" s="5" t="s">
        <v>202</v>
      </c>
      <c r="B7" s="21">
        <v>604</v>
      </c>
      <c r="C7" s="21">
        <v>484</v>
      </c>
      <c r="D7" s="21">
        <v>690</v>
      </c>
      <c r="E7" s="21">
        <f t="shared" si="0"/>
        <v>1778</v>
      </c>
    </row>
    <row r="8" spans="1:5" x14ac:dyDescent="0.4">
      <c r="A8" s="5" t="s">
        <v>177</v>
      </c>
      <c r="B8" s="21">
        <v>476</v>
      </c>
      <c r="C8" s="21">
        <v>599</v>
      </c>
      <c r="D8" s="21">
        <v>623</v>
      </c>
      <c r="E8" s="21">
        <f t="shared" si="0"/>
        <v>1698</v>
      </c>
    </row>
    <row r="9" spans="1:5" x14ac:dyDescent="0.4">
      <c r="A9" s="5" t="s">
        <v>203</v>
      </c>
      <c r="B9" s="21">
        <v>3583</v>
      </c>
      <c r="C9" s="21">
        <v>4266</v>
      </c>
      <c r="D9" s="21">
        <v>4084</v>
      </c>
      <c r="E9" s="21">
        <f t="shared" si="0"/>
        <v>11933</v>
      </c>
    </row>
    <row r="10" spans="1:5" x14ac:dyDescent="0.4">
      <c r="A10" s="5" t="s">
        <v>204</v>
      </c>
      <c r="B10" s="21">
        <v>423</v>
      </c>
      <c r="C10" s="21">
        <v>395</v>
      </c>
      <c r="D10" s="21">
        <v>430</v>
      </c>
      <c r="E10" s="21">
        <f t="shared" si="0"/>
        <v>1248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하나 최</cp:lastModifiedBy>
  <dcterms:created xsi:type="dcterms:W3CDTF">2025-02-05T04:40:07Z</dcterms:created>
  <dcterms:modified xsi:type="dcterms:W3CDTF">2026-04-25T04:59:38Z</dcterms:modified>
</cp:coreProperties>
</file>