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ms-excel.sheet.macroEnabled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externalLinks/externalLink1.xml" ContentType="application/vnd.openxmlformats-officedocument.spreadsheetml.externalLink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pivotTables/pivotTable1.xml" ContentType="application/vnd.openxmlformats-officedocument.spreadsheetml.pivotTable+xml"/>
  <Override PartName="/xl/drawings/drawing1.xml" ContentType="application/vnd.openxmlformats-officedocument.drawing+xml"/>
  <Override PartName="/xl/ctrlProps/ctrlProp1.xml" ContentType="application/vnd.ms-excel.controlproperties+xml"/>
  <Override PartName="/xl/drawings/drawing2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alcChain.xml" ContentType="application/vnd.openxmlformats-officedocument.spreadsheetml.calcChain+xml"/>
  <Override PartName="/xl/vbaProject.bin" ContentType="application/vnd.ms-office.vbaProject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328" codeName="{DD97A8EA-9A9A-E61F-A557-7D5A7D7259CE}"/>
  <workbookPr codeName="현재_통합_문서" hidePivotFieldList="1" defaultThemeVersion="166925"/>
  <mc:AlternateContent xmlns:mc="http://schemas.openxmlformats.org/markup-compatibility/2006">
    <mc:Choice Requires="x15">
      <x15ac:absPath xmlns:x15ac="http://schemas.microsoft.com/office/spreadsheetml/2010/11/ac" url="C:\Users\User\Desktop\풀었던거\"/>
    </mc:Choice>
  </mc:AlternateContent>
  <xr:revisionPtr revIDLastSave="0" documentId="13_ncr:1_{2F60716C-9FE4-4746-9C62-821A15A13051}" xr6:coauthVersionLast="47" xr6:coauthVersionMax="47" xr10:uidLastSave="{00000000-0000-0000-0000-000000000000}"/>
  <bookViews>
    <workbookView xWindow="-108" yWindow="-108" windowWidth="23256" windowHeight="12456" activeTab="7" xr2:uid="{454C2710-479D-43CF-B081-445713A883DF}"/>
  </bookViews>
  <sheets>
    <sheet name="기본작업-1" sheetId="1" r:id="rId1"/>
    <sheet name="기본작업-2" sheetId="2" r:id="rId2"/>
    <sheet name="기본작업-3" sheetId="3" r:id="rId3"/>
    <sheet name="계산작업" sheetId="4" r:id="rId4"/>
    <sheet name="분석작업-1" sheetId="5" r:id="rId5"/>
    <sheet name="분석작업-2" sheetId="6" r:id="rId6"/>
    <sheet name="매크로작업" sheetId="8" r:id="rId7"/>
    <sheet name="차트작업" sheetId="7" r:id="rId8"/>
  </sheets>
  <externalReferences>
    <externalReference r:id="rId9"/>
  </externalReferences>
  <calcPr calcId="191029"/>
  <pivotCaches>
    <pivotCache cacheId="0" r:id="rId10"/>
  </pivotCaches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E3" i="4" l="1" a="1"/>
  <c r="E3" i="4" s="1"/>
  <c r="H27" i="4"/>
  <c r="E16" i="4"/>
  <c r="E17" i="4"/>
  <c r="E18" i="4"/>
  <c r="E19" i="4"/>
  <c r="E20" i="4"/>
  <c r="E21" i="4"/>
  <c r="E22" i="4"/>
  <c r="E23" i="4"/>
  <c r="E24" i="4"/>
  <c r="E15" i="4"/>
  <c r="H5" i="8"/>
  <c r="H6" i="8"/>
  <c r="H7" i="8"/>
  <c r="H8" i="8"/>
  <c r="H9" i="8"/>
  <c r="H10" i="8"/>
  <c r="H11" i="8"/>
  <c r="H4" i="8"/>
  <c r="F5" i="7"/>
  <c r="F6" i="7"/>
  <c r="F7" i="7"/>
  <c r="F8" i="7"/>
  <c r="F9" i="7"/>
  <c r="F4" i="7"/>
  <c r="C7" i="6" l="1"/>
  <c r="C6" i="6" l="1"/>
  <c r="G5" i="5" l="1"/>
  <c r="G6" i="5"/>
  <c r="G7" i="5"/>
  <c r="G8" i="5"/>
  <c r="G9" i="5"/>
  <c r="G10" i="5"/>
  <c r="G11" i="5"/>
  <c r="G12" i="5"/>
  <c r="G13" i="5"/>
  <c r="G14" i="5"/>
  <c r="G4" i="5"/>
  <c r="F5" i="3"/>
  <c r="F6" i="3"/>
  <c r="F7" i="3"/>
  <c r="F8" i="3"/>
  <c r="F9" i="3"/>
  <c r="F10" i="3"/>
  <c r="F11" i="3"/>
  <c r="F12" i="3"/>
  <c r="F13" i="3"/>
  <c r="F14" i="3"/>
  <c r="F15" i="3"/>
  <c r="F4" i="3"/>
  <c r="G5" i="3"/>
  <c r="G6" i="3"/>
  <c r="G7" i="3"/>
  <c r="G8" i="3"/>
  <c r="G9" i="3"/>
  <c r="G10" i="3"/>
  <c r="G11" i="3"/>
  <c r="G12" i="3"/>
  <c r="G13" i="3"/>
  <c r="G14" i="3"/>
  <c r="G15" i="3"/>
  <c r="G4" i="3"/>
  <c r="C5" i="3" l="1"/>
  <c r="C6" i="3"/>
  <c r="C7" i="3"/>
  <c r="C8" i="3"/>
  <c r="C9" i="3"/>
  <c r="C10" i="3"/>
  <c r="C11" i="3"/>
  <c r="C12" i="3"/>
  <c r="C13" i="3"/>
  <c r="C14" i="3"/>
  <c r="C15" i="3"/>
  <c r="C4" i="3"/>
  <c r="D4" i="4" l="1"/>
  <c r="D5" i="4"/>
  <c r="D6" i="4"/>
  <c r="D7" i="4"/>
  <c r="D8" i="4"/>
  <c r="D9" i="4"/>
  <c r="D10" i="4"/>
  <c r="D11" i="4"/>
  <c r="D3" i="4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<sst xmlns="http://schemas.openxmlformats.org/spreadsheetml/2006/main" count="337" uniqueCount="274">
  <si>
    <t>사원코드</t>
    <phoneticPr fontId="1" type="noConversion"/>
  </si>
  <si>
    <t>사원명</t>
    <phoneticPr fontId="1" type="noConversion"/>
  </si>
  <si>
    <t>부서명</t>
    <phoneticPr fontId="1" type="noConversion"/>
  </si>
  <si>
    <t>상공주식회사 사원관리 현황</t>
    <phoneticPr fontId="1" type="noConversion"/>
  </si>
  <si>
    <t>성별</t>
    <phoneticPr fontId="1" type="noConversion"/>
  </si>
  <si>
    <t>영업부</t>
    <phoneticPr fontId="1" type="noConversion"/>
  </si>
  <si>
    <t>생산부</t>
    <phoneticPr fontId="1" type="noConversion"/>
  </si>
  <si>
    <t>기획부</t>
    <phoneticPr fontId="1" type="noConversion"/>
  </si>
  <si>
    <t>이름</t>
    <phoneticPr fontId="1" type="noConversion"/>
  </si>
  <si>
    <t>[표1]</t>
    <phoneticPr fontId="1" type="noConversion"/>
  </si>
  <si>
    <t>사원관리현황</t>
    <phoneticPr fontId="1" type="noConversion"/>
  </si>
  <si>
    <t>기준일 :</t>
    <phoneticPr fontId="1" type="noConversion"/>
  </si>
  <si>
    <t>직위</t>
    <phoneticPr fontId="1" type="noConversion"/>
  </si>
  <si>
    <t>입사년차</t>
  </si>
  <si>
    <t>M1406L</t>
    <phoneticPr fontId="1" type="noConversion"/>
  </si>
  <si>
    <t>최성완</t>
    <phoneticPr fontId="1" type="noConversion"/>
  </si>
  <si>
    <t>경영지원부</t>
    <phoneticPr fontId="1" type="noConversion"/>
  </si>
  <si>
    <t>과장</t>
    <phoneticPr fontId="1" type="noConversion"/>
  </si>
  <si>
    <t>M2002N</t>
    <phoneticPr fontId="1" type="noConversion"/>
  </si>
  <si>
    <t>서기운</t>
    <phoneticPr fontId="1" type="noConversion"/>
  </si>
  <si>
    <t>대리</t>
    <phoneticPr fontId="1" type="noConversion"/>
  </si>
  <si>
    <t>P0811S</t>
    <phoneticPr fontId="1" type="noConversion"/>
  </si>
  <si>
    <t>김윤지</t>
    <phoneticPr fontId="1" type="noConversion"/>
  </si>
  <si>
    <t>부장</t>
    <phoneticPr fontId="1" type="noConversion"/>
  </si>
  <si>
    <t>P2302Y</t>
    <phoneticPr fontId="1" type="noConversion"/>
  </si>
  <si>
    <t>이부성</t>
    <phoneticPr fontId="1" type="noConversion"/>
  </si>
  <si>
    <t>사원</t>
    <phoneticPr fontId="1" type="noConversion"/>
  </si>
  <si>
    <t>D0903T</t>
    <phoneticPr fontId="1" type="noConversion"/>
  </si>
  <si>
    <t>박윤희</t>
    <phoneticPr fontId="1" type="noConversion"/>
  </si>
  <si>
    <t>D1904H</t>
    <phoneticPr fontId="1" type="noConversion"/>
  </si>
  <si>
    <t>김지선</t>
    <phoneticPr fontId="1" type="noConversion"/>
  </si>
  <si>
    <t>D2208F</t>
    <phoneticPr fontId="1" type="noConversion"/>
  </si>
  <si>
    <t>정원석</t>
    <phoneticPr fontId="1" type="noConversion"/>
  </si>
  <si>
    <t>S1505A</t>
    <phoneticPr fontId="1" type="noConversion"/>
  </si>
  <si>
    <t>강민호</t>
    <phoneticPr fontId="1" type="noConversion"/>
  </si>
  <si>
    <t>S1910E</t>
    <phoneticPr fontId="1" type="noConversion"/>
  </si>
  <si>
    <t>양정화</t>
    <phoneticPr fontId="1" type="noConversion"/>
  </si>
  <si>
    <t>S2412P</t>
    <phoneticPr fontId="1" type="noConversion"/>
  </si>
  <si>
    <t>윤성철</t>
    <phoneticPr fontId="1" type="noConversion"/>
  </si>
  <si>
    <t>[표3]</t>
    <phoneticPr fontId="1" type="noConversion"/>
  </si>
  <si>
    <t>[표2]</t>
    <phoneticPr fontId="1" type="noConversion"/>
  </si>
  <si>
    <t>심사점수1</t>
    <phoneticPr fontId="1" type="noConversion"/>
  </si>
  <si>
    <t>심사점수2</t>
  </si>
  <si>
    <t>심사점수3</t>
  </si>
  <si>
    <t>심사점수4</t>
  </si>
  <si>
    <t>심사점수5</t>
  </si>
  <si>
    <t>평균</t>
    <phoneticPr fontId="1" type="noConversion"/>
  </si>
  <si>
    <t>한명회</t>
    <phoneticPr fontId="1" type="noConversion"/>
  </si>
  <si>
    <t>이해영</t>
    <phoneticPr fontId="1" type="noConversion"/>
  </si>
  <si>
    <t>조경화</t>
    <phoneticPr fontId="1" type="noConversion"/>
  </si>
  <si>
    <t>우정승</t>
    <phoneticPr fontId="1" type="noConversion"/>
  </si>
  <si>
    <t>박훈규</t>
    <phoneticPr fontId="1" type="noConversion"/>
  </si>
  <si>
    <t>지승대</t>
    <phoneticPr fontId="1" type="noConversion"/>
  </si>
  <si>
    <t>박해수</t>
    <phoneticPr fontId="1" type="noConversion"/>
  </si>
  <si>
    <t>김종모</t>
    <phoneticPr fontId="1" type="noConversion"/>
  </si>
  <si>
    <t>김은소</t>
    <phoneticPr fontId="1" type="noConversion"/>
  </si>
  <si>
    <t>심사결과</t>
    <phoneticPr fontId="1" type="noConversion"/>
  </si>
  <si>
    <t>[표4]</t>
    <phoneticPr fontId="1" type="noConversion"/>
  </si>
  <si>
    <t>진료과</t>
    <phoneticPr fontId="1" type="noConversion"/>
  </si>
  <si>
    <t>환자명</t>
    <phoneticPr fontId="1" type="noConversion"/>
  </si>
  <si>
    <t>진료일자</t>
    <phoneticPr fontId="1" type="noConversion"/>
  </si>
  <si>
    <t>주민등록번호</t>
    <phoneticPr fontId="1" type="noConversion"/>
  </si>
  <si>
    <t>[표5]</t>
    <phoneticPr fontId="1" type="noConversion"/>
  </si>
  <si>
    <t>지점</t>
    <phoneticPr fontId="1" type="noConversion"/>
  </si>
  <si>
    <t>지역별 매출현황</t>
    <phoneticPr fontId="1" type="noConversion"/>
  </si>
  <si>
    <t>지역</t>
    <phoneticPr fontId="1" type="noConversion"/>
  </si>
  <si>
    <t>서울</t>
    <phoneticPr fontId="1" type="noConversion"/>
  </si>
  <si>
    <t>경기</t>
    <phoneticPr fontId="1" type="noConversion"/>
  </si>
  <si>
    <t>인천</t>
    <phoneticPr fontId="1" type="noConversion"/>
  </si>
  <si>
    <t>매출액</t>
    <phoneticPr fontId="1" type="noConversion"/>
  </si>
  <si>
    <t>노원점</t>
    <phoneticPr fontId="1" type="noConversion"/>
  </si>
  <si>
    <t>안산점</t>
    <phoneticPr fontId="1" type="noConversion"/>
  </si>
  <si>
    <t>마포점</t>
    <phoneticPr fontId="1" type="noConversion"/>
  </si>
  <si>
    <t>계양점</t>
    <phoneticPr fontId="1" type="noConversion"/>
  </si>
  <si>
    <t>연수점</t>
    <phoneticPr fontId="1" type="noConversion"/>
  </si>
  <si>
    <t>수원점</t>
    <phoneticPr fontId="1" type="noConversion"/>
  </si>
  <si>
    <t>용인점</t>
    <phoneticPr fontId="1" type="noConversion"/>
  </si>
  <si>
    <t>미추홀점</t>
    <phoneticPr fontId="1" type="noConversion"/>
  </si>
  <si>
    <t>서초점</t>
    <phoneticPr fontId="1" type="noConversion"/>
  </si>
  <si>
    <t>성남점</t>
    <phoneticPr fontId="1" type="noConversion"/>
  </si>
  <si>
    <t>경기 최대-최소 매출액 차이</t>
    <phoneticPr fontId="1" type="noConversion"/>
  </si>
  <si>
    <t>직원수</t>
    <phoneticPr fontId="1" type="noConversion"/>
  </si>
  <si>
    <t>(단위 : 만원)</t>
    <phoneticPr fontId="1" type="noConversion"/>
  </si>
  <si>
    <t>환자진료기록</t>
    <phoneticPr fontId="1" type="noConversion"/>
  </si>
  <si>
    <t>05월02일</t>
    <phoneticPr fontId="1" type="noConversion"/>
  </si>
  <si>
    <t>05월07일</t>
    <phoneticPr fontId="1" type="noConversion"/>
  </si>
  <si>
    <t>05월09일</t>
    <phoneticPr fontId="1" type="noConversion"/>
  </si>
  <si>
    <t>05월13일</t>
    <phoneticPr fontId="1" type="noConversion"/>
  </si>
  <si>
    <t>05월15일</t>
    <phoneticPr fontId="1" type="noConversion"/>
  </si>
  <si>
    <t>05월20일</t>
    <phoneticPr fontId="1" type="noConversion"/>
  </si>
  <si>
    <t>05월22일</t>
    <phoneticPr fontId="1" type="noConversion"/>
  </si>
  <si>
    <t>05월26일</t>
    <phoneticPr fontId="1" type="noConversion"/>
  </si>
  <si>
    <t>05월27일</t>
    <phoneticPr fontId="1" type="noConversion"/>
  </si>
  <si>
    <t>05월30일</t>
    <phoneticPr fontId="1" type="noConversion"/>
  </si>
  <si>
    <t>박하은</t>
  </si>
  <si>
    <t>오인영</t>
  </si>
  <si>
    <t>서윤한</t>
  </si>
  <si>
    <t>강정수</t>
  </si>
  <si>
    <t>김영택</t>
    <phoneticPr fontId="1" type="noConversion"/>
  </si>
  <si>
    <t>주진명</t>
    <phoneticPr fontId="1" type="noConversion"/>
  </si>
  <si>
    <t>한서라</t>
    <phoneticPr fontId="1" type="noConversion"/>
  </si>
  <si>
    <t>강시율</t>
    <phoneticPr fontId="1" type="noConversion"/>
  </si>
  <si>
    <t>내과</t>
    <phoneticPr fontId="1" type="noConversion"/>
  </si>
  <si>
    <t>외과</t>
    <phoneticPr fontId="1" type="noConversion"/>
  </si>
  <si>
    <t>안과</t>
    <phoneticPr fontId="1" type="noConversion"/>
  </si>
  <si>
    <t>신경외과</t>
    <phoneticPr fontId="1" type="noConversion"/>
  </si>
  <si>
    <t>소아과</t>
    <phoneticPr fontId="1" type="noConversion"/>
  </si>
  <si>
    <t>이태윤</t>
    <phoneticPr fontId="1" type="noConversion"/>
  </si>
  <si>
    <t>090820-4******</t>
    <phoneticPr fontId="1" type="noConversion"/>
  </si>
  <si>
    <t>110425-3******</t>
    <phoneticPr fontId="1" type="noConversion"/>
  </si>
  <si>
    <t>861123-1******</t>
    <phoneticPr fontId="1" type="noConversion"/>
  </si>
  <si>
    <t>970203-2******</t>
    <phoneticPr fontId="1" type="noConversion"/>
  </si>
  <si>
    <t>820927-1******</t>
    <phoneticPr fontId="1" type="noConversion"/>
  </si>
  <si>
    <t>911201-2******</t>
    <phoneticPr fontId="1" type="noConversion"/>
  </si>
  <si>
    <t>890804-5******</t>
    <phoneticPr fontId="1" type="noConversion"/>
  </si>
  <si>
    <t>881012-6******</t>
    <phoneticPr fontId="1" type="noConversion"/>
  </si>
  <si>
    <t>김나영</t>
    <phoneticPr fontId="1" type="noConversion"/>
  </si>
  <si>
    <t>120420-4******</t>
    <phoneticPr fontId="1" type="noConversion"/>
  </si>
  <si>
    <t>030317-3******</t>
    <phoneticPr fontId="1" type="noConversion"/>
  </si>
  <si>
    <t>필기시험결과</t>
    <phoneticPr fontId="1" type="noConversion"/>
  </si>
  <si>
    <t>수험번호</t>
    <phoneticPr fontId="1" type="noConversion"/>
  </si>
  <si>
    <t>1과목</t>
    <phoneticPr fontId="1" type="noConversion"/>
  </si>
  <si>
    <t>2과목</t>
    <phoneticPr fontId="1" type="noConversion"/>
  </si>
  <si>
    <t>결과</t>
    <phoneticPr fontId="1" type="noConversion"/>
  </si>
  <si>
    <t>423-001</t>
    <phoneticPr fontId="1" type="noConversion"/>
  </si>
  <si>
    <t>423-002</t>
  </si>
  <si>
    <t>423-003</t>
  </si>
  <si>
    <t>423-004</t>
  </si>
  <si>
    <t>423-005</t>
  </si>
  <si>
    <t>423-006</t>
  </si>
  <si>
    <t>423-007</t>
  </si>
  <si>
    <t>423-008</t>
  </si>
  <si>
    <t>423-009</t>
  </si>
  <si>
    <t>요리클래스 진행 현황</t>
    <phoneticPr fontId="1" type="noConversion"/>
  </si>
  <si>
    <t>한식</t>
    <phoneticPr fontId="1" type="noConversion"/>
  </si>
  <si>
    <t>양식</t>
    <phoneticPr fontId="1" type="noConversion"/>
  </si>
  <si>
    <t>중식</t>
    <phoneticPr fontId="1" type="noConversion"/>
  </si>
  <si>
    <t>메뉴</t>
    <phoneticPr fontId="1" type="noConversion"/>
  </si>
  <si>
    <t>강사명</t>
    <phoneticPr fontId="1" type="noConversion"/>
  </si>
  <si>
    <t>수강인원</t>
    <phoneticPr fontId="1" type="noConversion"/>
  </si>
  <si>
    <t>진행시간</t>
    <phoneticPr fontId="1" type="noConversion"/>
  </si>
  <si>
    <t>수강일</t>
    <phoneticPr fontId="1" type="noConversion"/>
  </si>
  <si>
    <t>안동찜닭</t>
    <phoneticPr fontId="1" type="noConversion"/>
  </si>
  <si>
    <t>한방보쌈</t>
    <phoneticPr fontId="1" type="noConversion"/>
  </si>
  <si>
    <t>묵은지찜</t>
    <phoneticPr fontId="1" type="noConversion"/>
  </si>
  <si>
    <t>까르보나라</t>
    <phoneticPr fontId="1" type="noConversion"/>
  </si>
  <si>
    <t>크림리조또</t>
    <phoneticPr fontId="1" type="noConversion"/>
  </si>
  <si>
    <t>멘보샤</t>
    <phoneticPr fontId="1" type="noConversion"/>
  </si>
  <si>
    <t>찹쌀탕수육</t>
    <phoneticPr fontId="1" type="noConversion"/>
  </si>
  <si>
    <t>고추잡채</t>
    <phoneticPr fontId="1" type="noConversion"/>
  </si>
  <si>
    <t>2시간</t>
    <phoneticPr fontId="1" type="noConversion"/>
  </si>
  <si>
    <t>3시간</t>
    <phoneticPr fontId="1" type="noConversion"/>
  </si>
  <si>
    <t>김예중</t>
    <phoneticPr fontId="1" type="noConversion"/>
  </si>
  <si>
    <t>윤석남</t>
    <phoneticPr fontId="1" type="noConversion"/>
  </si>
  <si>
    <t>이미정</t>
    <phoneticPr fontId="1" type="noConversion"/>
  </si>
  <si>
    <t>한명자</t>
    <phoneticPr fontId="1" type="noConversion"/>
  </si>
  <si>
    <t>강선숙</t>
    <phoneticPr fontId="1" type="noConversion"/>
  </si>
  <si>
    <t>이해인</t>
    <phoneticPr fontId="1" type="noConversion"/>
  </si>
  <si>
    <t>조선하</t>
    <phoneticPr fontId="1" type="noConversion"/>
  </si>
  <si>
    <t>손영순</t>
    <phoneticPr fontId="1" type="noConversion"/>
  </si>
  <si>
    <t>1시간 30분</t>
    <phoneticPr fontId="1" type="noConversion"/>
  </si>
  <si>
    <t>제품 관리 현황</t>
    <phoneticPr fontId="1" type="noConversion"/>
  </si>
  <si>
    <t>제품코드</t>
    <phoneticPr fontId="1" type="noConversion"/>
  </si>
  <si>
    <t>생산량</t>
    <phoneticPr fontId="1" type="noConversion"/>
  </si>
  <si>
    <t>출고량</t>
    <phoneticPr fontId="1" type="noConversion"/>
  </si>
  <si>
    <t>재고량</t>
    <phoneticPr fontId="1" type="noConversion"/>
  </si>
  <si>
    <t>생산원가</t>
    <phoneticPr fontId="1" type="noConversion"/>
  </si>
  <si>
    <t>출고가</t>
    <phoneticPr fontId="1" type="noConversion"/>
  </si>
  <si>
    <t>출고총액</t>
    <phoneticPr fontId="1" type="noConversion"/>
  </si>
  <si>
    <t>KEW-001</t>
    <phoneticPr fontId="1" type="noConversion"/>
  </si>
  <si>
    <t>KEW-002</t>
  </si>
  <si>
    <t>KEW-003</t>
  </si>
  <si>
    <t>SUN-002</t>
    <phoneticPr fontId="1" type="noConversion"/>
  </si>
  <si>
    <t>SUN-001</t>
    <phoneticPr fontId="1" type="noConversion"/>
  </si>
  <si>
    <t>SUN-003</t>
    <phoneticPr fontId="1" type="noConversion"/>
  </si>
  <si>
    <t>WIN-002</t>
    <phoneticPr fontId="1" type="noConversion"/>
  </si>
  <si>
    <t>WIN-001</t>
    <phoneticPr fontId="1" type="noConversion"/>
  </si>
  <si>
    <t>WIN-003</t>
    <phoneticPr fontId="1" type="noConversion"/>
  </si>
  <si>
    <t>ABS-003</t>
    <phoneticPr fontId="1" type="noConversion"/>
  </si>
  <si>
    <t>ABS-001</t>
    <phoneticPr fontId="1" type="noConversion"/>
  </si>
  <si>
    <t>ABS-002</t>
    <phoneticPr fontId="1" type="noConversion"/>
  </si>
  <si>
    <t>3월 급여지급명세서</t>
    <phoneticPr fontId="1" type="noConversion"/>
  </si>
  <si>
    <t>기본급</t>
    <phoneticPr fontId="1" type="noConversion"/>
  </si>
  <si>
    <t>성과급</t>
    <phoneticPr fontId="1" type="noConversion"/>
  </si>
  <si>
    <t>실수령액</t>
    <phoneticPr fontId="1" type="noConversion"/>
  </si>
  <si>
    <t>송승환</t>
    <phoneticPr fontId="1" type="noConversion"/>
  </si>
  <si>
    <t>김규리</t>
    <phoneticPr fontId="1" type="noConversion"/>
  </si>
  <si>
    <t>박지성</t>
    <phoneticPr fontId="1" type="noConversion"/>
  </si>
  <si>
    <t>김미지</t>
    <phoneticPr fontId="1" type="noConversion"/>
  </si>
  <si>
    <t>최준열</t>
    <phoneticPr fontId="1" type="noConversion"/>
  </si>
  <si>
    <t>김서현</t>
    <phoneticPr fontId="1" type="noConversion"/>
  </si>
  <si>
    <t>이예소</t>
    <phoneticPr fontId="1" type="noConversion"/>
  </si>
  <si>
    <t>최서연</t>
    <phoneticPr fontId="1" type="noConversion"/>
  </si>
  <si>
    <t>배지민</t>
    <phoneticPr fontId="1" type="noConversion"/>
  </si>
  <si>
    <t>이향기</t>
    <phoneticPr fontId="1" type="noConversion"/>
  </si>
  <si>
    <t>조다미</t>
    <phoneticPr fontId="1" type="noConversion"/>
  </si>
  <si>
    <t>경리부</t>
    <phoneticPr fontId="1" type="noConversion"/>
  </si>
  <si>
    <t>AC5441</t>
    <phoneticPr fontId="1" type="noConversion"/>
  </si>
  <si>
    <t>AC1486</t>
    <phoneticPr fontId="1" type="noConversion"/>
  </si>
  <si>
    <t>AC6807</t>
    <phoneticPr fontId="1" type="noConversion"/>
  </si>
  <si>
    <t>PD2978</t>
    <phoneticPr fontId="1" type="noConversion"/>
  </si>
  <si>
    <t>PD1092</t>
    <phoneticPr fontId="1" type="noConversion"/>
  </si>
  <si>
    <t>PD3774</t>
    <phoneticPr fontId="1" type="noConversion"/>
  </si>
  <si>
    <t>PD7570</t>
    <phoneticPr fontId="1" type="noConversion"/>
  </si>
  <si>
    <t>SK9713</t>
    <phoneticPr fontId="1" type="noConversion"/>
  </si>
  <si>
    <t>SK5744</t>
    <phoneticPr fontId="1" type="noConversion"/>
  </si>
  <si>
    <t>SK5007</t>
    <phoneticPr fontId="1" type="noConversion"/>
  </si>
  <si>
    <t>SK6324</t>
    <phoneticPr fontId="1" type="noConversion"/>
  </si>
  <si>
    <t>기간(월)</t>
    <phoneticPr fontId="1" type="noConversion"/>
  </si>
  <si>
    <t>정기적금 납입 현황</t>
    <phoneticPr fontId="1" type="noConversion"/>
  </si>
  <si>
    <t>월납입액</t>
    <phoneticPr fontId="1" type="noConversion"/>
  </si>
  <si>
    <t>연이자율</t>
    <phoneticPr fontId="1" type="noConversion"/>
  </si>
  <si>
    <t>만기지급액</t>
    <phoneticPr fontId="1" type="noConversion"/>
  </si>
  <si>
    <t>월납입액 합계</t>
    <phoneticPr fontId="1" type="noConversion"/>
  </si>
  <si>
    <t>3학년 2학기 중간고사 성적 현황</t>
    <phoneticPr fontId="1" type="noConversion"/>
  </si>
  <si>
    <t>국어</t>
    <phoneticPr fontId="1" type="noConversion"/>
  </si>
  <si>
    <t>영어</t>
    <phoneticPr fontId="1" type="noConversion"/>
  </si>
  <si>
    <t>수학</t>
    <phoneticPr fontId="1" type="noConversion"/>
  </si>
  <si>
    <t>과학</t>
    <phoneticPr fontId="1" type="noConversion"/>
  </si>
  <si>
    <t>사회</t>
    <phoneticPr fontId="1" type="noConversion"/>
  </si>
  <si>
    <t>한국사</t>
    <phoneticPr fontId="1" type="noConversion"/>
  </si>
  <si>
    <t>김예소</t>
    <phoneticPr fontId="1" type="noConversion"/>
  </si>
  <si>
    <t>유혜진</t>
    <phoneticPr fontId="1" type="noConversion"/>
  </si>
  <si>
    <t>박별봄</t>
    <phoneticPr fontId="1" type="noConversion"/>
  </si>
  <si>
    <t>이경진</t>
    <phoneticPr fontId="1" type="noConversion"/>
  </si>
  <si>
    <t>한재명</t>
    <phoneticPr fontId="1" type="noConversion"/>
  </si>
  <si>
    <t>조문수</t>
    <phoneticPr fontId="1" type="noConversion"/>
  </si>
  <si>
    <t>최경영</t>
    <phoneticPr fontId="1" type="noConversion"/>
  </si>
  <si>
    <t>권대명</t>
    <phoneticPr fontId="1" type="noConversion"/>
  </si>
  <si>
    <t>골프장</t>
    <phoneticPr fontId="1" type="noConversion"/>
  </si>
  <si>
    <t>수도권 골프장 이용객 현황</t>
    <phoneticPr fontId="1" type="noConversion"/>
  </si>
  <si>
    <t>3월</t>
    <phoneticPr fontId="1" type="noConversion"/>
  </si>
  <si>
    <t>4월</t>
    <phoneticPr fontId="1" type="noConversion"/>
  </si>
  <si>
    <t>5월</t>
    <phoneticPr fontId="1" type="noConversion"/>
  </si>
  <si>
    <t>6월</t>
    <phoneticPr fontId="1" type="noConversion"/>
  </si>
  <si>
    <t>합계</t>
    <phoneticPr fontId="1" type="noConversion"/>
  </si>
  <si>
    <t>골든밸리</t>
    <phoneticPr fontId="1" type="noConversion"/>
  </si>
  <si>
    <t>파인비치</t>
    <phoneticPr fontId="1" type="noConversion"/>
  </si>
  <si>
    <t>블루윈</t>
    <phoneticPr fontId="1" type="noConversion"/>
  </si>
  <si>
    <t>뉴그린</t>
    <phoneticPr fontId="1" type="noConversion"/>
  </si>
  <si>
    <t>그랜드</t>
    <phoneticPr fontId="1" type="noConversion"/>
  </si>
  <si>
    <t>토스카</t>
    <phoneticPr fontId="1" type="noConversion"/>
  </si>
  <si>
    <t>유승아</t>
    <phoneticPr fontId="1" type="noConversion"/>
  </si>
  <si>
    <t>오은석</t>
    <phoneticPr fontId="1" type="noConversion"/>
  </si>
  <si>
    <t>송미란</t>
    <phoneticPr fontId="1" type="noConversion"/>
  </si>
  <si>
    <t>김종명</t>
    <phoneticPr fontId="1" type="noConversion"/>
  </si>
  <si>
    <t>홍보부</t>
    <phoneticPr fontId="1" type="noConversion"/>
  </si>
  <si>
    <t>여성</t>
    <phoneticPr fontId="1" type="noConversion"/>
  </si>
  <si>
    <t>남성</t>
    <phoneticPr fontId="1" type="noConversion"/>
  </si>
  <si>
    <t>입사일</t>
    <phoneticPr fontId="1" type="noConversion"/>
  </si>
  <si>
    <t>2018년 6월</t>
    <phoneticPr fontId="1" type="noConversion"/>
  </si>
  <si>
    <t>2020년 3월</t>
    <phoneticPr fontId="1" type="noConversion"/>
  </si>
  <si>
    <t>2022년 10월</t>
    <phoneticPr fontId="1" type="noConversion"/>
  </si>
  <si>
    <t>2023년 5월</t>
    <phoneticPr fontId="1" type="noConversion"/>
  </si>
  <si>
    <t>연락처</t>
    <phoneticPr fontId="1" type="noConversion"/>
  </si>
  <si>
    <t>전년도실적</t>
    <phoneticPr fontId="1" type="noConversion"/>
  </si>
  <si>
    <t>02) 324-8245</t>
    <phoneticPr fontId="1" type="noConversion"/>
  </si>
  <si>
    <t>02) 591-4884</t>
    <phoneticPr fontId="1" type="noConversion"/>
  </si>
  <si>
    <t>02) 482-7164</t>
    <phoneticPr fontId="1" type="noConversion"/>
  </si>
  <si>
    <t>sale-871</t>
    <phoneticPr fontId="1" type="noConversion"/>
  </si>
  <si>
    <t>prod-245</t>
    <phoneticPr fontId="1" type="noConversion"/>
  </si>
  <si>
    <t>mark-603</t>
    <phoneticPr fontId="1" type="noConversion"/>
  </si>
  <si>
    <t>plam-927</t>
    <phoneticPr fontId="1" type="noConversion"/>
  </si>
  <si>
    <t>區分</t>
    <phoneticPr fontId="1" type="noConversion"/>
  </si>
  <si>
    <t>부장</t>
  </si>
  <si>
    <t>과장</t>
  </si>
  <si>
    <t>대리</t>
  </si>
  <si>
    <t>사원</t>
  </si>
  <si>
    <t>총합계</t>
  </si>
  <si>
    <t>최대 : 기본급</t>
  </si>
  <si>
    <t>최대 : 성과급</t>
  </si>
  <si>
    <t>최대 : 실수령액</t>
  </si>
  <si>
    <t>직위</t>
  </si>
  <si>
    <t>02) 695-7570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</si>
</sst>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6">
    <numFmt numFmtId="41" formatCode="_-* #,##0_-;\-* #,##0_-;_-* &quot;-&quot;_-;_-@_-"/>
    <numFmt numFmtId="176" formatCode="0.0%"/>
    <numFmt numFmtId="177" formatCode="#,##0_);[Red]\(#,##0\)"/>
    <numFmt numFmtId="178" formatCode="0.0"/>
    <numFmt numFmtId="179" formatCode="#,##0_ "/>
    <numFmt numFmtId="180" formatCode="&quot;*&quot;0&quot;명&quot;"/>
  </numFmts>
  <fonts count="8" x14ac:knownFonts="1"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b/>
      <sz val="11"/>
      <color theme="1"/>
      <name val="맑은 고딕"/>
      <family val="3"/>
      <charset val="129"/>
      <scheme val="minor"/>
    </font>
    <font>
      <b/>
      <sz val="14"/>
      <color theme="1"/>
      <name val="맑은 고딕"/>
      <family val="3"/>
      <charset val="129"/>
      <scheme val="minor"/>
    </font>
    <font>
      <b/>
      <sz val="15"/>
      <color theme="3"/>
      <name val="맑은 고딕"/>
      <family val="2"/>
      <charset val="129"/>
      <scheme val="minor"/>
    </font>
    <font>
      <sz val="11"/>
      <color theme="0"/>
      <name val="맑은 고딕"/>
      <family val="2"/>
      <charset val="129"/>
      <scheme val="minor"/>
    </font>
    <font>
      <sz val="11"/>
      <color rgb="FF000000"/>
      <name val="맑은 고딕"/>
      <family val="3"/>
      <charset val="129"/>
    </font>
  </fonts>
  <fills count="5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theme="7"/>
      </patternFill>
    </fill>
    <fill>
      <patternFill patternType="solid">
        <fgColor rgb="FFFFFF00"/>
        <bgColor indexed="64"/>
      </patternFill>
    </fill>
  </fills>
  <borders count="1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ck">
        <color theme="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</borders>
  <cellStyleXfs count="4">
    <xf numFmtId="0" fontId="0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5" fillId="0" borderId="5" applyNumberFormat="0" applyFill="0" applyAlignment="0" applyProtection="0">
      <alignment vertical="center"/>
    </xf>
    <xf numFmtId="0" fontId="6" fillId="3" borderId="0" applyNumberFormat="0" applyBorder="0" applyAlignment="0" applyProtection="0">
      <alignment vertical="center"/>
    </xf>
  </cellStyleXfs>
  <cellXfs count="42">
    <xf numFmtId="0" fontId="0" fillId="0" borderId="0" xfId="0">
      <alignment vertical="center"/>
    </xf>
    <xf numFmtId="41" fontId="0" fillId="0" borderId="0" xfId="1" applyFont="1">
      <alignment vertical="center"/>
    </xf>
    <xf numFmtId="0" fontId="3" fillId="0" borderId="0" xfId="0" applyFont="1">
      <alignment vertical="center"/>
    </xf>
    <xf numFmtId="0" fontId="0" fillId="0" borderId="1" xfId="0" applyBorder="1" applyAlignment="1">
      <alignment horizontal="center" vertical="center"/>
    </xf>
    <xf numFmtId="0" fontId="0" fillId="2" borderId="1" xfId="0" applyFill="1" applyBorder="1" applyAlignment="1">
      <alignment horizontal="center" vertical="center"/>
    </xf>
    <xf numFmtId="0" fontId="0" fillId="0" borderId="0" xfId="0" applyAlignment="1">
      <alignment horizontal="center" vertical="center"/>
    </xf>
    <xf numFmtId="14" fontId="0" fillId="0" borderId="0" xfId="0" applyNumberFormat="1" applyAlignment="1">
      <alignment horizontal="center" vertical="center"/>
    </xf>
    <xf numFmtId="41" fontId="0" fillId="0" borderId="1" xfId="1" applyFont="1" applyBorder="1" applyAlignment="1">
      <alignment horizontal="center" vertical="center"/>
    </xf>
    <xf numFmtId="0" fontId="0" fillId="0" borderId="1" xfId="1" applyNumberFormat="1" applyFont="1" applyBorder="1" applyAlignment="1">
      <alignment horizontal="center" vertical="center"/>
    </xf>
    <xf numFmtId="0" fontId="0" fillId="0" borderId="0" xfId="0" applyAlignment="1">
      <alignment horizontal="right" vertical="center"/>
    </xf>
    <xf numFmtId="1" fontId="0" fillId="0" borderId="1" xfId="0" applyNumberFormat="1" applyBorder="1" applyAlignment="1">
      <alignment horizontal="center" vertical="center"/>
    </xf>
    <xf numFmtId="0" fontId="0" fillId="0" borderId="1" xfId="0" applyBorder="1">
      <alignment vertical="center"/>
    </xf>
    <xf numFmtId="176" fontId="0" fillId="0" borderId="1" xfId="0" applyNumberFormat="1" applyBorder="1" applyAlignment="1">
      <alignment horizontal="center" vertical="center"/>
    </xf>
    <xf numFmtId="177" fontId="0" fillId="0" borderId="1" xfId="1" applyNumberFormat="1" applyFont="1" applyBorder="1">
      <alignment vertical="center"/>
    </xf>
    <xf numFmtId="177" fontId="0" fillId="0" borderId="1" xfId="0" applyNumberFormat="1" applyBorder="1">
      <alignment vertical="center"/>
    </xf>
    <xf numFmtId="178" fontId="0" fillId="0" borderId="1" xfId="0" applyNumberFormat="1" applyBorder="1" applyAlignment="1">
      <alignment horizontal="center" vertical="center"/>
    </xf>
    <xf numFmtId="179" fontId="0" fillId="0" borderId="1" xfId="1" applyNumberFormat="1" applyFont="1" applyBorder="1" applyAlignment="1">
      <alignment horizontal="right" vertical="center"/>
    </xf>
    <xf numFmtId="180" fontId="0" fillId="0" borderId="1" xfId="0" applyNumberFormat="1" applyBorder="1">
      <alignment vertical="center"/>
    </xf>
    <xf numFmtId="14" fontId="0" fillId="0" borderId="1" xfId="0" applyNumberFormat="1" applyBorder="1" applyAlignment="1">
      <alignment horizontal="center" vertical="center"/>
    </xf>
    <xf numFmtId="0" fontId="3" fillId="4" borderId="6" xfId="0" applyFont="1" applyFill="1" applyBorder="1" applyAlignment="1">
      <alignment horizontal="center" vertical="center"/>
    </xf>
    <xf numFmtId="0" fontId="3" fillId="4" borderId="7" xfId="0" applyFont="1" applyFill="1" applyBorder="1" applyAlignment="1">
      <alignment horizontal="center" vertical="center"/>
    </xf>
    <xf numFmtId="0" fontId="3" fillId="4" borderId="8" xfId="0" applyFont="1" applyFill="1" applyBorder="1" applyAlignment="1">
      <alignment horizontal="center" vertical="center"/>
    </xf>
    <xf numFmtId="0" fontId="0" fillId="0" borderId="12" xfId="0" applyBorder="1" applyAlignment="1">
      <alignment horizontal="center" vertical="center"/>
    </xf>
    <xf numFmtId="180" fontId="0" fillId="0" borderId="12" xfId="0" applyNumberFormat="1" applyBorder="1">
      <alignment vertical="center"/>
    </xf>
    <xf numFmtId="14" fontId="0" fillId="0" borderId="12" xfId="0" applyNumberFormat="1" applyBorder="1" applyAlignment="1">
      <alignment horizontal="center" vertical="center"/>
    </xf>
    <xf numFmtId="0" fontId="0" fillId="0" borderId="0" xfId="0" pivotButton="1">
      <alignment vertical="center"/>
    </xf>
    <xf numFmtId="41" fontId="0" fillId="0" borderId="0" xfId="0" applyNumberFormat="1">
      <alignment vertical="center"/>
    </xf>
    <xf numFmtId="179" fontId="0" fillId="0" borderId="0" xfId="0" applyNumberFormat="1">
      <alignment vertical="center"/>
    </xf>
    <xf numFmtId="0" fontId="6" fillId="3" borderId="1" xfId="3" applyBorder="1" applyAlignment="1">
      <alignment horizontal="center" vertical="center"/>
    </xf>
    <xf numFmtId="0" fontId="5" fillId="0" borderId="5" xfId="2" applyAlignment="1">
      <alignment horizontal="center" vertical="center"/>
    </xf>
    <xf numFmtId="0" fontId="0" fillId="0" borderId="10" xfId="0" applyBorder="1" applyAlignment="1">
      <alignment horizontal="center" vertical="center"/>
    </xf>
    <xf numFmtId="0" fontId="0" fillId="0" borderId="13" xfId="0" applyBorder="1" applyAlignment="1">
      <alignment horizontal="center" vertical="center"/>
    </xf>
    <xf numFmtId="0" fontId="0" fillId="0" borderId="9" xfId="0" applyBorder="1" applyAlignment="1">
      <alignment horizontal="center" vertical="center"/>
    </xf>
    <xf numFmtId="0" fontId="0" fillId="0" borderId="11" xfId="0" applyBorder="1" applyAlignment="1">
      <alignment horizontal="center" vertical="center"/>
    </xf>
    <xf numFmtId="0" fontId="4" fillId="0" borderId="0" xfId="0" applyFont="1" applyAlignment="1">
      <alignment horizontal="center" vertical="center"/>
    </xf>
    <xf numFmtId="0" fontId="0" fillId="2" borderId="2" xfId="0" applyFill="1" applyBorder="1" applyAlignment="1">
      <alignment horizontal="center" vertical="center"/>
    </xf>
    <xf numFmtId="0" fontId="0" fillId="2" borderId="3" xfId="0" applyFill="1" applyBorder="1" applyAlignment="1">
      <alignment horizontal="center" vertical="center"/>
    </xf>
    <xf numFmtId="0" fontId="0" fillId="2" borderId="4" xfId="0" applyFill="1" applyBorder="1" applyAlignment="1">
      <alignment horizontal="center" vertical="center"/>
    </xf>
    <xf numFmtId="41" fontId="0" fillId="0" borderId="2" xfId="1" applyFont="1" applyBorder="1" applyAlignment="1">
      <alignment horizontal="center" vertical="center"/>
    </xf>
    <xf numFmtId="41" fontId="0" fillId="0" borderId="3" xfId="1" applyFont="1" applyBorder="1" applyAlignment="1">
      <alignment horizontal="center" vertical="center"/>
    </xf>
    <xf numFmtId="41" fontId="0" fillId="0" borderId="4" xfId="1" applyFont="1" applyBorder="1" applyAlignment="1">
      <alignment horizontal="center" vertical="center"/>
    </xf>
    <xf numFmtId="0" fontId="3" fillId="0" borderId="0" xfId="0" applyFont="1" applyAlignment="1">
      <alignment horizontal="center" vertical="center"/>
    </xf>
  </cellXfs>
  <cellStyles count="4">
    <cellStyle name="강조색4" xfId="3" builtinId="41"/>
    <cellStyle name="쉼표 [0]" xfId="1" builtinId="6"/>
    <cellStyle name="제목 1" xfId="2" builtinId="16"/>
    <cellStyle name="표준" xfId="0" builtinId="0"/>
  </cellStyles>
  <dxfs count="5">
    <dxf>
      <numFmt numFmtId="179" formatCode="#,##0_ "/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tyles" Target="styles.xml"/><Relationship Id="rId2" Type="http://schemas.openxmlformats.org/officeDocument/2006/relationships/worksheet" Target="worksheets/sheet2.xml"/><Relationship Id="rId16" Type="http://schemas.microsoft.com/office/2006/relationships/vbaProject" Target="vbaProject.bin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theme" Target="theme/theme1.xml"/><Relationship Id="rId5" Type="http://schemas.openxmlformats.org/officeDocument/2006/relationships/worksheet" Target="worksheets/sheet5.xml"/><Relationship Id="rId15" Type="http://schemas.openxmlformats.org/officeDocument/2006/relationships/calcChain" Target="calcChain.xml"/><Relationship Id="rId10" Type="http://schemas.openxmlformats.org/officeDocument/2006/relationships/pivotCacheDefinition" Target="pivotCache/pivotCacheDefinition1.xml"/><Relationship Id="rId4" Type="http://schemas.openxmlformats.org/officeDocument/2006/relationships/worksheet" Target="worksheets/sheet4.xml"/><Relationship Id="rId9" Type="http://schemas.openxmlformats.org/officeDocument/2006/relationships/externalLink" Target="externalLinks/externalLink1.xml"/><Relationship Id="rId14" Type="http://schemas.openxmlformats.org/officeDocument/2006/relationships/sheetMetadata" Target="metadata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ko-K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ko-KR" altLang="en-US"/>
              <a:t>수도권 골프장 이용객 현황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차트작업!$B$3</c:f>
              <c:strCache>
                <c:ptCount val="1"/>
                <c:pt idx="0">
                  <c:v>3월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extLst>
                <c:ext xmlns:c15="http://schemas.microsoft.com/office/drawing/2012/chart" uri="{02D57815-91ED-43cb-92C2-25804820EDAC}">
                  <c15:fullRef>
                    <c15:sqref>차트작업!$A$4:$A$9</c15:sqref>
                  </c15:fullRef>
                </c:ext>
              </c:extLst>
              <c:f>(차트작업!$A$4:$A$5,차트작업!$A$7:$A$9)</c:f>
              <c:strCache>
                <c:ptCount val="5"/>
                <c:pt idx="0">
                  <c:v>골든밸리</c:v>
                </c:pt>
                <c:pt idx="1">
                  <c:v>파인비치</c:v>
                </c:pt>
                <c:pt idx="2">
                  <c:v>뉴그린</c:v>
                </c:pt>
                <c:pt idx="3">
                  <c:v>그랜드</c:v>
                </c:pt>
                <c:pt idx="4">
                  <c:v>토스카</c:v>
                </c:pt>
              </c:strCache>
            </c:strRef>
          </c:cat>
          <c:val>
            <c:numRef>
              <c:extLst>
                <c:ext xmlns:c15="http://schemas.microsoft.com/office/drawing/2012/chart" uri="{02D57815-91ED-43cb-92C2-25804820EDAC}">
                  <c15:fullRef>
                    <c15:sqref>차트작업!$B$4:$B$9</c15:sqref>
                  </c15:fullRef>
                </c:ext>
              </c:extLst>
              <c:f>(차트작업!$B$4:$B$5,차트작업!$B$7:$B$9)</c:f>
              <c:numCache>
                <c:formatCode>#,##0_ </c:formatCode>
                <c:ptCount val="5"/>
                <c:pt idx="0">
                  <c:v>6240</c:v>
                </c:pt>
                <c:pt idx="1">
                  <c:v>5880</c:v>
                </c:pt>
                <c:pt idx="2">
                  <c:v>6600</c:v>
                </c:pt>
                <c:pt idx="3">
                  <c:v>4770</c:v>
                </c:pt>
                <c:pt idx="4">
                  <c:v>8010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EE43-4384-B17D-9832B80CD935}"/>
            </c:ext>
          </c:extLst>
        </c:ser>
        <c:ser>
          <c:idx val="1"/>
          <c:order val="1"/>
          <c:tx>
            <c:strRef>
              <c:f>차트작업!$C$3</c:f>
              <c:strCache>
                <c:ptCount val="1"/>
                <c:pt idx="0">
                  <c:v>4월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cat>
            <c:strRef>
              <c:extLst>
                <c:ext xmlns:c15="http://schemas.microsoft.com/office/drawing/2012/chart" uri="{02D57815-91ED-43cb-92C2-25804820EDAC}">
                  <c15:fullRef>
                    <c15:sqref>차트작업!$A$4:$A$9</c15:sqref>
                  </c15:fullRef>
                </c:ext>
              </c:extLst>
              <c:f>(차트작업!$A$4:$A$5,차트작업!$A$7:$A$9)</c:f>
              <c:strCache>
                <c:ptCount val="5"/>
                <c:pt idx="0">
                  <c:v>골든밸리</c:v>
                </c:pt>
                <c:pt idx="1">
                  <c:v>파인비치</c:v>
                </c:pt>
                <c:pt idx="2">
                  <c:v>뉴그린</c:v>
                </c:pt>
                <c:pt idx="3">
                  <c:v>그랜드</c:v>
                </c:pt>
                <c:pt idx="4">
                  <c:v>토스카</c:v>
                </c:pt>
              </c:strCache>
            </c:strRef>
          </c:cat>
          <c:val>
            <c:numRef>
              <c:extLst>
                <c:ext xmlns:c15="http://schemas.microsoft.com/office/drawing/2012/chart" uri="{02D57815-91ED-43cb-92C2-25804820EDAC}">
                  <c15:fullRef>
                    <c15:sqref>차트작업!$C$4:$C$9</c15:sqref>
                  </c15:fullRef>
                </c:ext>
              </c:extLst>
              <c:f>(차트작업!$C$4:$C$5,차트작업!$C$7:$C$9)</c:f>
              <c:numCache>
                <c:formatCode>#,##0_ </c:formatCode>
                <c:ptCount val="5"/>
                <c:pt idx="0">
                  <c:v>7350</c:v>
                </c:pt>
                <c:pt idx="1">
                  <c:v>6780</c:v>
                </c:pt>
                <c:pt idx="2">
                  <c:v>9030</c:v>
                </c:pt>
                <c:pt idx="3">
                  <c:v>5460</c:v>
                </c:pt>
                <c:pt idx="4">
                  <c:v>10880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EE43-4384-B17D-9832B80CD935}"/>
            </c:ext>
          </c:extLst>
        </c:ser>
        <c:ser>
          <c:idx val="2"/>
          <c:order val="2"/>
          <c:tx>
            <c:strRef>
              <c:f>차트작업!$D$3</c:f>
              <c:strCache>
                <c:ptCount val="1"/>
                <c:pt idx="0">
                  <c:v>5월</c:v>
                </c:pt>
              </c:strCache>
            </c:strRef>
          </c:tx>
          <c:spPr>
            <a:solidFill>
              <a:schemeClr val="accent3"/>
            </a:solidFill>
            <a:ln>
              <a:noFill/>
            </a:ln>
            <a:effectLst/>
          </c:spPr>
          <c:invertIfNegative val="0"/>
          <c:cat>
            <c:strRef>
              <c:extLst>
                <c:ext xmlns:c15="http://schemas.microsoft.com/office/drawing/2012/chart" uri="{02D57815-91ED-43cb-92C2-25804820EDAC}">
                  <c15:fullRef>
                    <c15:sqref>차트작업!$A$4:$A$9</c15:sqref>
                  </c15:fullRef>
                </c:ext>
              </c:extLst>
              <c:f>(차트작업!$A$4:$A$5,차트작업!$A$7:$A$9)</c:f>
              <c:strCache>
                <c:ptCount val="5"/>
                <c:pt idx="0">
                  <c:v>골든밸리</c:v>
                </c:pt>
                <c:pt idx="1">
                  <c:v>파인비치</c:v>
                </c:pt>
                <c:pt idx="2">
                  <c:v>뉴그린</c:v>
                </c:pt>
                <c:pt idx="3">
                  <c:v>그랜드</c:v>
                </c:pt>
                <c:pt idx="4">
                  <c:v>토스카</c:v>
                </c:pt>
              </c:strCache>
            </c:strRef>
          </c:cat>
          <c:val>
            <c:numRef>
              <c:extLst>
                <c:ext xmlns:c15="http://schemas.microsoft.com/office/drawing/2012/chart" uri="{02D57815-91ED-43cb-92C2-25804820EDAC}">
                  <c15:fullRef>
                    <c15:sqref>차트작업!$D$4:$D$9</c15:sqref>
                  </c15:fullRef>
                </c:ext>
              </c:extLst>
              <c:f>(차트작업!$D$4:$D$5,차트작업!$D$7:$D$9)</c:f>
              <c:numCache>
                <c:formatCode>#,##0_ </c:formatCode>
                <c:ptCount val="5"/>
                <c:pt idx="0">
                  <c:v>8130</c:v>
                </c:pt>
                <c:pt idx="1">
                  <c:v>7500</c:v>
                </c:pt>
                <c:pt idx="2">
                  <c:v>8280</c:v>
                </c:pt>
                <c:pt idx="3">
                  <c:v>7200</c:v>
                </c:pt>
                <c:pt idx="4">
                  <c:v>9600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EE43-4384-B17D-9832B80CD935}"/>
            </c:ext>
          </c:extLst>
        </c:ser>
        <c:ser>
          <c:idx val="3"/>
          <c:order val="3"/>
          <c:tx>
            <c:strRef>
              <c:f>차트작업!$E$3</c:f>
              <c:strCache>
                <c:ptCount val="1"/>
                <c:pt idx="0">
                  <c:v>6월</c:v>
                </c:pt>
              </c:strCache>
            </c:strRef>
          </c:tx>
          <c:spPr>
            <a:solidFill>
              <a:schemeClr val="accent4"/>
            </a:solidFill>
            <a:ln>
              <a:noFill/>
            </a:ln>
            <a:effectLst/>
          </c:spPr>
          <c:invertIfNegative val="0"/>
          <c:trendline>
            <c:spPr>
              <a:ln w="19050" cap="rnd">
                <a:solidFill>
                  <a:schemeClr val="accent4"/>
                </a:solidFill>
                <a:prstDash val="sysDot"/>
              </a:ln>
              <a:effectLst/>
            </c:spPr>
            <c:trendlineType val="exp"/>
            <c:dispRSqr val="0"/>
            <c:dispEq val="0"/>
          </c:trendline>
          <c:cat>
            <c:strRef>
              <c:extLst>
                <c:ext xmlns:c15="http://schemas.microsoft.com/office/drawing/2012/chart" uri="{02D57815-91ED-43cb-92C2-25804820EDAC}">
                  <c15:fullRef>
                    <c15:sqref>차트작업!$A$4:$A$9</c15:sqref>
                  </c15:fullRef>
                </c:ext>
              </c:extLst>
              <c:f>(차트작업!$A$4:$A$5,차트작업!$A$7:$A$9)</c:f>
              <c:strCache>
                <c:ptCount val="5"/>
                <c:pt idx="0">
                  <c:v>골든밸리</c:v>
                </c:pt>
                <c:pt idx="1">
                  <c:v>파인비치</c:v>
                </c:pt>
                <c:pt idx="2">
                  <c:v>뉴그린</c:v>
                </c:pt>
                <c:pt idx="3">
                  <c:v>그랜드</c:v>
                </c:pt>
                <c:pt idx="4">
                  <c:v>토스카</c:v>
                </c:pt>
              </c:strCache>
            </c:strRef>
          </c:cat>
          <c:val>
            <c:numRef>
              <c:extLst>
                <c:ext xmlns:c15="http://schemas.microsoft.com/office/drawing/2012/chart" uri="{02D57815-91ED-43cb-92C2-25804820EDAC}">
                  <c15:fullRef>
                    <c15:sqref>차트작업!$E$4:$E$9</c15:sqref>
                  </c15:fullRef>
                </c:ext>
              </c:extLst>
              <c:f>(차트작업!$E$4:$E$5,차트작업!$E$7:$E$9)</c:f>
              <c:numCache>
                <c:formatCode>#,##0_ </c:formatCode>
                <c:ptCount val="5"/>
                <c:pt idx="0">
                  <c:v>7530</c:v>
                </c:pt>
                <c:pt idx="1">
                  <c:v>7020</c:v>
                </c:pt>
                <c:pt idx="2">
                  <c:v>9600</c:v>
                </c:pt>
                <c:pt idx="3">
                  <c:v>6540</c:v>
                </c:pt>
                <c:pt idx="4">
                  <c:v>11070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EE43-4384-B17D-9832B80CD93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323146432"/>
        <c:axId val="323147680"/>
        <c:extLst>
          <c:ext xmlns:c15="http://schemas.microsoft.com/office/drawing/2012/chart" uri="{02D57815-91ED-43cb-92C2-25804820EDAC}">
            <c15:filteredBarSeries>
              <c15:ser>
                <c:idx val="4"/>
                <c:order val="4"/>
                <c:tx>
                  <c:strRef>
                    <c:extLst>
                      <c:ext uri="{02D57815-91ED-43cb-92C2-25804820EDAC}">
                        <c15:formulaRef>
                          <c15:sqref>차트작업!$F$3</c15:sqref>
                        </c15:formulaRef>
                      </c:ext>
                    </c:extLst>
                    <c:strCache>
                      <c:ptCount val="1"/>
                      <c:pt idx="0">
                        <c:v>합계</c:v>
                      </c:pt>
                    </c:strCache>
                  </c:strRef>
                </c:tx>
                <c:spPr>
                  <a:solidFill>
                    <a:schemeClr val="accent5"/>
                  </a:solidFill>
                  <a:ln>
                    <a:noFill/>
                  </a:ln>
                  <a:effectLst/>
                </c:spPr>
                <c:invertIfNegative val="0"/>
                <c:cat>
                  <c:strRef>
                    <c:extLst>
                      <c:ext uri="{02D57815-91ED-43cb-92C2-25804820EDAC}">
                        <c15:fullRef>
                          <c15:sqref>차트작업!$A$4:$A$9</c15:sqref>
                        </c15:fullRef>
                        <c15:formulaRef>
                          <c15:sqref>(차트작업!$A$4:$A$5,차트작업!$A$7:$A$9)</c15:sqref>
                        </c15:formulaRef>
                      </c:ext>
                    </c:extLst>
                    <c:strCache>
                      <c:ptCount val="5"/>
                      <c:pt idx="0">
                        <c:v>골든밸리</c:v>
                      </c:pt>
                      <c:pt idx="1">
                        <c:v>파인비치</c:v>
                      </c:pt>
                      <c:pt idx="2">
                        <c:v>뉴그린</c:v>
                      </c:pt>
                      <c:pt idx="3">
                        <c:v>그랜드</c:v>
                      </c:pt>
                      <c:pt idx="4">
                        <c:v>토스카</c:v>
                      </c:pt>
                    </c:strCache>
                  </c:strRef>
                </c:cat>
                <c:val>
                  <c:numRef>
                    <c:extLst>
                      <c:ext uri="{02D57815-91ED-43cb-92C2-25804820EDAC}">
                        <c15:fullRef>
                          <c15:sqref>차트작업!$F$4:$F$9</c15:sqref>
                        </c15:fullRef>
                        <c15:formulaRef>
                          <c15:sqref>(차트작업!$F$4:$F$5,차트작업!$F$7:$F$9)</c15:sqref>
                        </c15:formulaRef>
                      </c:ext>
                    </c:extLst>
                    <c:numCache>
                      <c:formatCode>#,##0_ </c:formatCode>
                      <c:ptCount val="5"/>
                      <c:pt idx="0">
                        <c:v>29250</c:v>
                      </c:pt>
                      <c:pt idx="1">
                        <c:v>27180</c:v>
                      </c:pt>
                      <c:pt idx="2">
                        <c:v>33510</c:v>
                      </c:pt>
                      <c:pt idx="3">
                        <c:v>23970</c:v>
                      </c:pt>
                      <c:pt idx="4">
                        <c:v>39560</c:v>
                      </c:pt>
                    </c:numCache>
                  </c:numRef>
                </c:val>
                <c:extLst>
                  <c:ext xmlns:c16="http://schemas.microsoft.com/office/drawing/2014/chart" uri="{C3380CC4-5D6E-409C-BE32-E72D297353CC}">
                    <c16:uniqueId val="{00000004-EE43-4384-B17D-9832B80CD935}"/>
                  </c:ext>
                </c:extLst>
              </c15:ser>
            </c15:filteredBarSeries>
          </c:ext>
        </c:extLst>
      </c:barChart>
      <c:catAx>
        <c:axId val="32314643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323147680"/>
        <c:crosses val="autoZero"/>
        <c:auto val="1"/>
        <c:lblAlgn val="ctr"/>
        <c:lblOffset val="100"/>
        <c:noMultiLvlLbl val="0"/>
      </c:catAx>
      <c:valAx>
        <c:axId val="323147680"/>
        <c:scaling>
          <c:orientation val="minMax"/>
          <c:min val="4000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,##0_ 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323146432"/>
        <c:crosses val="autoZero"/>
        <c:crossBetween val="between"/>
      </c:valAx>
      <c:spPr>
        <a:noFill/>
        <a:ln>
          <a:solidFill>
            <a:schemeClr val="bg1"/>
          </a:solidFill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legend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solidFill>
        <a:schemeClr val="bg1">
          <a:lumMod val="65000"/>
        </a:schemeClr>
      </a:solidFill>
      <a:round/>
    </a:ln>
    <a:effectLst/>
  </c:spPr>
  <c:txPr>
    <a:bodyPr/>
    <a:lstStyle/>
    <a:p>
      <a:pPr>
        <a:defRPr/>
      </a:pPr>
      <a:endParaRPr lang="ko-KR"/>
    </a:p>
  </c:tx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ko-K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ko-KR" altLang="en-US"/>
              <a:t>수도권 골프장 이용객 현황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[1]차트작업!$B$3</c:f>
              <c:strCache>
                <c:ptCount val="1"/>
                <c:pt idx="0">
                  <c:v>#REF!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numRef>
              <c:f>([1]차트작업!$A$4:$A$5,[1]차트작업!$A$7:$A$9)</c:f>
              <c:numCache>
                <c:formatCode>General</c:formatCode>
                <c:ptCount val="5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</c:numCache>
            </c:numRef>
          </c:cat>
          <c:val>
            <c:numRef>
              <c:f>([1]차트작업!$B$4:$B$5,[1]차트작업!$B$7:$B$9)</c:f>
              <c:numCache>
                <c:formatCode>General</c:formatCode>
                <c:ptCount val="5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A485-4305-8948-73E5BE414283}"/>
            </c:ext>
          </c:extLst>
        </c:ser>
        <c:ser>
          <c:idx val="1"/>
          <c:order val="1"/>
          <c:tx>
            <c:strRef>
              <c:f>[1]차트작업!$C$3</c:f>
              <c:strCache>
                <c:ptCount val="1"/>
                <c:pt idx="0">
                  <c:v>#REF!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cat>
            <c:numRef>
              <c:f>([1]차트작업!$A$4:$A$5,[1]차트작업!$A$7:$A$9)</c:f>
              <c:numCache>
                <c:formatCode>General</c:formatCode>
                <c:ptCount val="5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</c:numCache>
            </c:numRef>
          </c:cat>
          <c:val>
            <c:numRef>
              <c:f>([1]차트작업!$C$4:$C$5,[1]차트작업!$C$7:$C$9)</c:f>
              <c:numCache>
                <c:formatCode>General</c:formatCode>
                <c:ptCount val="5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A485-4305-8948-73E5BE414283}"/>
            </c:ext>
          </c:extLst>
        </c:ser>
        <c:ser>
          <c:idx val="2"/>
          <c:order val="2"/>
          <c:tx>
            <c:strRef>
              <c:f>[1]차트작업!$D$3</c:f>
              <c:strCache>
                <c:ptCount val="1"/>
                <c:pt idx="0">
                  <c:v>#REF!</c:v>
                </c:pt>
              </c:strCache>
            </c:strRef>
          </c:tx>
          <c:spPr>
            <a:solidFill>
              <a:schemeClr val="accent3"/>
            </a:solidFill>
            <a:ln>
              <a:noFill/>
            </a:ln>
            <a:effectLst/>
          </c:spPr>
          <c:invertIfNegative val="0"/>
          <c:cat>
            <c:numRef>
              <c:f>([1]차트작업!$A$4:$A$5,[1]차트작업!$A$7:$A$9)</c:f>
              <c:numCache>
                <c:formatCode>General</c:formatCode>
                <c:ptCount val="5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</c:numCache>
            </c:numRef>
          </c:cat>
          <c:val>
            <c:numRef>
              <c:f>([1]차트작업!$D$4:$D$5,[1]차트작업!$D$7:$D$9)</c:f>
              <c:numCache>
                <c:formatCode>General</c:formatCode>
                <c:ptCount val="5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A485-4305-8948-73E5BE414283}"/>
            </c:ext>
          </c:extLst>
        </c:ser>
        <c:ser>
          <c:idx val="3"/>
          <c:order val="3"/>
          <c:tx>
            <c:strRef>
              <c:f>[1]차트작업!$E$3</c:f>
              <c:strCache>
                <c:ptCount val="1"/>
                <c:pt idx="0">
                  <c:v>#REF!</c:v>
                </c:pt>
              </c:strCache>
            </c:strRef>
          </c:tx>
          <c:spPr>
            <a:solidFill>
              <a:schemeClr val="accent4"/>
            </a:solidFill>
            <a:ln>
              <a:noFill/>
            </a:ln>
            <a:effectLst/>
          </c:spPr>
          <c:invertIfNegative val="0"/>
          <c:trendline>
            <c:spPr>
              <a:ln w="19050" cap="rnd">
                <a:solidFill>
                  <a:schemeClr val="accent4"/>
                </a:solidFill>
                <a:prstDash val="sysDot"/>
              </a:ln>
              <a:effectLst/>
            </c:spPr>
            <c:trendlineType val="exp"/>
            <c:dispRSqr val="0"/>
            <c:dispEq val="0"/>
          </c:trendline>
          <c:cat>
            <c:numRef>
              <c:f>([1]차트작업!$A$4:$A$5,[1]차트작업!$A$7:$A$9)</c:f>
              <c:numCache>
                <c:formatCode>General</c:formatCode>
                <c:ptCount val="5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</c:numCache>
            </c:numRef>
          </c:cat>
          <c:val>
            <c:numRef>
              <c:f>([1]차트작업!$E$4:$E$5,[1]차트작업!$E$7:$E$9)</c:f>
              <c:numCache>
                <c:formatCode>General</c:formatCode>
                <c:ptCount val="5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A485-4305-8948-73E5BE41428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323146432"/>
        <c:axId val="323147680"/>
      </c:barChart>
      <c:catAx>
        <c:axId val="323146432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323147680"/>
        <c:crosses val="autoZero"/>
        <c:auto val="1"/>
        <c:lblAlgn val="ctr"/>
        <c:lblOffset val="100"/>
        <c:noMultiLvlLbl val="0"/>
      </c:catAx>
      <c:valAx>
        <c:axId val="323147680"/>
        <c:scaling>
          <c:orientation val="minMax"/>
          <c:min val="4000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323146432"/>
        <c:crosses val="autoZero"/>
        <c:crossBetween val="between"/>
        <c:majorUnit val="2000"/>
      </c:valAx>
      <c:spPr>
        <a:gradFill rotWithShape="1">
          <a:gsLst>
            <a:gs pos="0">
              <a:schemeClr val="accent1">
                <a:lumMod val="110000"/>
                <a:satMod val="105000"/>
                <a:tint val="67000"/>
              </a:schemeClr>
            </a:gs>
            <a:gs pos="50000">
              <a:schemeClr val="accent1">
                <a:lumMod val="105000"/>
                <a:satMod val="103000"/>
                <a:tint val="73000"/>
              </a:schemeClr>
            </a:gs>
            <a:gs pos="100000">
              <a:schemeClr val="accent1">
                <a:lumMod val="105000"/>
                <a:satMod val="109000"/>
                <a:tint val="81000"/>
              </a:schemeClr>
            </a:gs>
          </a:gsLst>
          <a:lin ang="5400000" scaled="0"/>
        </a:gradFill>
        <a:ln w="6350" cap="flat" cmpd="sng" algn="ctr">
          <a:solidFill>
            <a:schemeClr val="accent1"/>
          </a:solidFill>
          <a:prstDash val="solid"/>
          <a:miter lim="800000"/>
        </a:ln>
        <a:effectLst/>
      </c:spPr>
    </c:plotArea>
    <c:legend>
      <c:legendPos val="r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legend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pattFill prst="pct5">
      <a:fgClr>
        <a:schemeClr val="accent2"/>
      </a:fgClr>
      <a:bgClr>
        <a:schemeClr val="bg1"/>
      </a:bgClr>
    </a:pattFill>
    <a:ln w="9525" cap="flat" cmpd="sng" algn="ctr">
      <a:solidFill>
        <a:schemeClr val="bg1">
          <a:lumMod val="65000"/>
        </a:schemeClr>
      </a:solidFill>
      <a:round/>
    </a:ln>
    <a:effectLst/>
  </c:spPr>
  <c:txPr>
    <a:bodyPr/>
    <a:lstStyle/>
    <a:p>
      <a:pPr>
        <a:defRPr/>
      </a:pPr>
      <a:endParaRPr lang="ko-KR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trlProps/ctrlProp1.xml><?xml version="1.0" encoding="utf-8"?>
<formControlPr xmlns="http://schemas.microsoft.com/office/spreadsheetml/2009/9/main" objectType="Button" lockText="1"/>
</file>

<file path=xl/drawings/_rels/drawing2.xml.rels><?xml version="1.0" encoding="UTF-8" standalone="yes"?>
<Relationships xmlns="http://schemas.openxmlformats.org/package/2006/relationships"><Relationship Id="rId2" Type="http://schemas.openxmlformats.org/officeDocument/2006/relationships/chart" Target="../charts/chart2.xml"/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>
        <xdr:from>
          <xdr:col>9</xdr:col>
          <xdr:colOff>0</xdr:colOff>
          <xdr:row>2</xdr:row>
          <xdr:rowOff>0</xdr:rowOff>
        </xdr:from>
        <xdr:to>
          <xdr:col>10</xdr:col>
          <xdr:colOff>0</xdr:colOff>
          <xdr:row>4</xdr:row>
          <xdr:rowOff>0</xdr:rowOff>
        </xdr:to>
        <xdr:sp macro="" textlink="">
          <xdr:nvSpPr>
            <xdr:cNvPr id="8193" name="Button 1" hidden="1">
              <a:extLst>
                <a:ext uri="{63B3BB69-23CF-44E3-9099-C40C66FF867C}">
                  <a14:compatExt spid="_x0000_s8193"/>
                </a:ext>
                <a:ext uri="{FF2B5EF4-FFF2-40B4-BE49-F238E27FC236}">
                  <a16:creationId xmlns:a16="http://schemas.microsoft.com/office/drawing/2014/main" id="{00000000-0008-0000-0600-000001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36576" tIns="41148" rIns="36576" bIns="41148" anchor="ctr" upright="1"/>
            <a:lstStyle/>
            <a:p>
              <a:pPr algn="ctr" rtl="0">
                <a:defRPr sz="1000"/>
              </a:pPr>
              <a:r>
                <a:rPr lang="ko-KR" altLang="en-US" sz="1100" b="0" i="0" u="none" strike="noStrike" baseline="0">
                  <a:solidFill>
                    <a:srgbClr val="000000"/>
                  </a:solidFill>
                  <a:latin typeface="맑은 고딕"/>
                  <a:ea typeface="맑은 고딕"/>
                </a:rPr>
                <a:t>평균</a:t>
              </a:r>
            </a:p>
          </xdr:txBody>
        </xdr:sp>
        <xdr:clientData fPrintsWithSheet="0"/>
      </xdr:twoCellAnchor>
    </mc:Choice>
    <mc:Fallback/>
  </mc:AlternateContent>
  <xdr:twoCellAnchor>
    <xdr:from>
      <xdr:col>9</xdr:col>
      <xdr:colOff>0</xdr:colOff>
      <xdr:row>4</xdr:row>
      <xdr:rowOff>0</xdr:rowOff>
    </xdr:from>
    <xdr:to>
      <xdr:col>10</xdr:col>
      <xdr:colOff>0</xdr:colOff>
      <xdr:row>6</xdr:row>
      <xdr:rowOff>0</xdr:rowOff>
    </xdr:to>
    <xdr:sp macro="[0]!셀스타일" textlink="">
      <xdr:nvSpPr>
        <xdr:cNvPr id="2" name="사각형: 둥근 모서리 1">
          <a:extLst>
            <a:ext uri="{FF2B5EF4-FFF2-40B4-BE49-F238E27FC236}">
              <a16:creationId xmlns:a16="http://schemas.microsoft.com/office/drawing/2014/main" id="{352D200F-DCD8-C01D-D12B-815D532407DA}"/>
            </a:ext>
          </a:extLst>
        </xdr:cNvPr>
        <xdr:cNvSpPr/>
      </xdr:nvSpPr>
      <xdr:spPr>
        <a:xfrm>
          <a:off x="4884420" y="929640"/>
          <a:ext cx="807720" cy="441960"/>
        </a:xfrm>
        <a:prstGeom prst="roundRect">
          <a:avLst/>
        </a:prstGeom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ko-KR" altLang="en-US" sz="1100"/>
            <a:t>셀스타일</a:t>
          </a:r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10</xdr:row>
      <xdr:rowOff>0</xdr:rowOff>
    </xdr:from>
    <xdr:to>
      <xdr:col>7</xdr:col>
      <xdr:colOff>0</xdr:colOff>
      <xdr:row>23</xdr:row>
      <xdr:rowOff>0</xdr:rowOff>
    </xdr:to>
    <xdr:graphicFrame macro="">
      <xdr:nvGraphicFramePr>
        <xdr:cNvPr id="2" name="차트 1">
          <a:extLst>
            <a:ext uri="{FF2B5EF4-FFF2-40B4-BE49-F238E27FC236}">
              <a16:creationId xmlns:a16="http://schemas.microsoft.com/office/drawing/2014/main" id="{C9FB10DB-674E-46A1-AABF-E52CBB5A06C4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11</xdr:col>
      <xdr:colOff>0</xdr:colOff>
      <xdr:row>22</xdr:row>
      <xdr:rowOff>0</xdr:rowOff>
    </xdr:from>
    <xdr:to>
      <xdr:col>18</xdr:col>
      <xdr:colOff>0</xdr:colOff>
      <xdr:row>35</xdr:row>
      <xdr:rowOff>0</xdr:rowOff>
    </xdr:to>
    <xdr:graphicFrame macro="">
      <xdr:nvGraphicFramePr>
        <xdr:cNvPr id="4" name="차트 3">
          <a:extLst>
            <a:ext uri="{FF2B5EF4-FFF2-40B4-BE49-F238E27FC236}">
              <a16:creationId xmlns:a16="http://schemas.microsoft.com/office/drawing/2014/main" id="{75ED5A8B-F564-471D-831D-388B806C859D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microsoft.com/office/2006/relationships/xlExternalLinkPath/xlPathMissing" Target="03%2025&#45380;2&#44553;&#49345;&#49884;03.xlsm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차트작업"/>
    </sheetNames>
    <sheetDataSet>
      <sheetData sheetId="0" refreshError="1"/>
    </sheetDataSet>
  </externalBook>
</externalLink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User" refreshedDate="45989.856115393515" createdVersion="8" refreshedVersion="8" minRefreshableVersion="3" recordCount="11" xr:uid="{A451CF71-D237-4A36-AE12-6F89894045B7}">
  <cacheSource type="worksheet">
    <worksheetSource ref="A3:G14" sheet="분석작업-1"/>
  </cacheSource>
  <cacheFields count="7">
    <cacheField name="사원명" numFmtId="0">
      <sharedItems/>
    </cacheField>
    <cacheField name="사원코드" numFmtId="0">
      <sharedItems/>
    </cacheField>
    <cacheField name="부서명" numFmtId="0">
      <sharedItems/>
    </cacheField>
    <cacheField name="직위" numFmtId="0">
      <sharedItems count="4">
        <s v="과장"/>
        <s v="대리"/>
        <s v="사원"/>
        <s v="부장"/>
      </sharedItems>
    </cacheField>
    <cacheField name="기본급" numFmtId="41">
      <sharedItems containsSemiMixedTypes="0" containsString="0" containsNumber="1" containsInteger="1" minValue="2350000" maxValue="3900000"/>
    </cacheField>
    <cacheField name="성과급" numFmtId="41">
      <sharedItems containsSemiMixedTypes="0" containsString="0" containsNumber="1" containsInteger="1" minValue="550000" maxValue="1200000"/>
    </cacheField>
    <cacheField name="실수령액" numFmtId="41">
      <sharedItems containsSemiMixedTypes="0" containsString="0" containsNumber="1" containsInteger="1" minValue="2920000" maxValue="5050000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11">
  <r>
    <s v="김규리"/>
    <s v="AC5441"/>
    <s v="경리부"/>
    <x v="0"/>
    <n v="3000000"/>
    <n v="950000"/>
    <n v="3950000"/>
  </r>
  <r>
    <s v="최서연"/>
    <s v="AC1486"/>
    <s v="경리부"/>
    <x v="1"/>
    <n v="2700000"/>
    <n v="670000"/>
    <n v="3370000"/>
  </r>
  <r>
    <s v="배지민"/>
    <s v="AC6807"/>
    <s v="경리부"/>
    <x v="2"/>
    <n v="2400000"/>
    <n v="580000"/>
    <n v="2980000"/>
  </r>
  <r>
    <s v="박지성"/>
    <s v="PD2978"/>
    <s v="기획부"/>
    <x v="3"/>
    <n v="3900000"/>
    <n v="1100000"/>
    <n v="5000000"/>
  </r>
  <r>
    <s v="이향기"/>
    <s v="PD1092"/>
    <s v="기획부"/>
    <x v="0"/>
    <n v="3200000"/>
    <n v="970000"/>
    <n v="4170000"/>
  </r>
  <r>
    <s v="김미지"/>
    <s v="PD3774"/>
    <s v="기획부"/>
    <x v="1"/>
    <n v="2600000"/>
    <n v="760000"/>
    <n v="3360000"/>
  </r>
  <r>
    <s v="조다미"/>
    <s v="PD7570"/>
    <s v="기획부"/>
    <x v="2"/>
    <n v="2400000"/>
    <n v="550000"/>
    <n v="2950000"/>
  </r>
  <r>
    <s v="최준열"/>
    <s v="SK9713"/>
    <s v="영업부"/>
    <x v="3"/>
    <n v="3850000"/>
    <n v="1200000"/>
    <n v="5050000"/>
  </r>
  <r>
    <s v="이예소"/>
    <s v="SK5744"/>
    <s v="영업부"/>
    <x v="1"/>
    <n v="2650000"/>
    <n v="670000"/>
    <n v="3320000"/>
  </r>
  <r>
    <s v="송승환"/>
    <s v="SK5007"/>
    <s v="영업부"/>
    <x v="1"/>
    <n v="2500000"/>
    <n v="880000"/>
    <n v="3380000"/>
  </r>
  <r>
    <s v="김서현"/>
    <s v="SK6324"/>
    <s v="영업부"/>
    <x v="2"/>
    <n v="2350000"/>
    <n v="570000"/>
    <n v="2920000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FD075C40-2D51-4589-A5EF-7E67B67CF1EC}" name="피벗 테이블1" cacheId="0" applyNumberFormats="0" applyBorderFormats="0" applyFontFormats="0" applyPatternFormats="0" applyAlignmentFormats="0" applyWidthHeightFormats="1" dataCaption="값" updatedVersion="8" minRefreshableVersion="3" useAutoFormatting="1" itemPrintTitles="1" createdVersion="8" indent="0" compact="0" compactData="0" multipleFieldFilters="0">
  <location ref="A18:D23" firstHeaderRow="0" firstDataRow="1" firstDataCol="1"/>
  <pivotFields count="7">
    <pivotField compact="0" outline="0" showAll="0"/>
    <pivotField compact="0" outline="0" showAll="0"/>
    <pivotField compact="0" outline="0" showAll="0"/>
    <pivotField axis="axisRow" compact="0" outline="0" showAll="0" sortType="descending">
      <items count="5">
        <item x="2"/>
        <item x="1"/>
        <item x="0"/>
        <item x="3"/>
        <item t="default"/>
      </items>
    </pivotField>
    <pivotField dataField="1" compact="0" numFmtId="41" outline="0" showAll="0"/>
    <pivotField dataField="1" compact="0" numFmtId="41" outline="0" showAll="0"/>
    <pivotField dataField="1" compact="0" numFmtId="41" outline="0" showAll="0"/>
  </pivotFields>
  <rowFields count="1">
    <field x="3"/>
  </rowFields>
  <rowItems count="5">
    <i>
      <x/>
    </i>
    <i>
      <x v="1"/>
    </i>
    <i>
      <x v="2"/>
    </i>
    <i>
      <x v="3"/>
    </i>
    <i t="grand">
      <x/>
    </i>
  </rowItems>
  <colFields count="1">
    <field x="-2"/>
  </colFields>
  <colItems count="3">
    <i>
      <x/>
    </i>
    <i i="1">
      <x v="1"/>
    </i>
    <i i="2">
      <x v="2"/>
    </i>
  </colItems>
  <dataFields count="3">
    <dataField name="최대 : 기본급" fld="4" subtotal="max" baseField="0" baseItem="0" numFmtId="41"/>
    <dataField name="최대 : 성과급" fld="5" subtotal="max" baseField="0" baseItem="0" numFmtId="41"/>
    <dataField name="최대 : 실수령액" fld="6" subtotal="max" baseField="0" baseItem="0" numFmtId="41"/>
  </dataFields>
  <formats count="1">
    <format dxfId="0">
      <pivotArea outline="0" fieldPosition="0">
        <references count="1">
          <reference field="3" count="0" selected="0"/>
        </references>
      </pivotArea>
    </format>
  </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theme/theme1.xml><?xml version="1.0" encoding="utf-8"?>
<a:theme xmlns:a="http://schemas.openxmlformats.org/drawingml/2006/main" name="Office 2013 - 2022 테마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_rels/sheet7.xml.rels><?xml version="1.0" encoding="UTF-8" standalone="yes"?>
<Relationships xmlns="http://schemas.openxmlformats.org/package/2006/relationships"><Relationship Id="rId3" Type="http://schemas.openxmlformats.org/officeDocument/2006/relationships/ctrlProp" Target="../ctrlProps/ctrlProp1.xml"/><Relationship Id="rId2" Type="http://schemas.openxmlformats.org/officeDocument/2006/relationships/vmlDrawing" Target="../drawings/vmlDrawing1.vml"/><Relationship Id="rId1" Type="http://schemas.openxmlformats.org/officeDocument/2006/relationships/drawing" Target="../drawings/drawing1.xml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5CEA2BF-38A8-4915-8358-C2A615317BEC}">
  <dimension ref="A1:G7"/>
  <sheetViews>
    <sheetView workbookViewId="0">
      <selection activeCell="F5" sqref="F5"/>
    </sheetView>
  </sheetViews>
  <sheetFormatPr defaultRowHeight="17.399999999999999" x14ac:dyDescent="0.4"/>
  <cols>
    <col min="5" max="5" width="11.69921875" bestFit="1" customWidth="1"/>
    <col min="6" max="6" width="12.296875" bestFit="1" customWidth="1"/>
    <col min="7" max="7" width="10.3984375" bestFit="1" customWidth="1"/>
  </cols>
  <sheetData>
    <row r="1" spans="1:7" x14ac:dyDescent="0.4">
      <c r="A1" t="s">
        <v>3</v>
      </c>
    </row>
    <row r="3" spans="1:7" x14ac:dyDescent="0.4">
      <c r="A3" t="s">
        <v>1</v>
      </c>
      <c r="B3" t="s">
        <v>0</v>
      </c>
      <c r="C3" t="s">
        <v>2</v>
      </c>
      <c r="D3" t="s">
        <v>4</v>
      </c>
      <c r="E3" t="s">
        <v>249</v>
      </c>
      <c r="F3" t="s">
        <v>254</v>
      </c>
      <c r="G3" t="s">
        <v>255</v>
      </c>
    </row>
    <row r="4" spans="1:7" x14ac:dyDescent="0.4">
      <c r="A4" t="s">
        <v>242</v>
      </c>
      <c r="B4" t="s">
        <v>259</v>
      </c>
      <c r="C4" t="s">
        <v>5</v>
      </c>
      <c r="D4" t="s">
        <v>247</v>
      </c>
      <c r="E4" t="s">
        <v>250</v>
      </c>
      <c r="F4" t="s">
        <v>256</v>
      </c>
      <c r="G4" s="1">
        <v>712543</v>
      </c>
    </row>
    <row r="5" spans="1:7" x14ac:dyDescent="0.4">
      <c r="A5" t="s">
        <v>243</v>
      </c>
      <c r="B5" t="s">
        <v>260</v>
      </c>
      <c r="C5" t="s">
        <v>6</v>
      </c>
      <c r="D5" t="s">
        <v>248</v>
      </c>
      <c r="E5" t="s">
        <v>251</v>
      </c>
      <c r="F5" t="s">
        <v>273</v>
      </c>
      <c r="G5" s="1">
        <v>266894</v>
      </c>
    </row>
    <row r="6" spans="1:7" x14ac:dyDescent="0.4">
      <c r="A6" t="s">
        <v>244</v>
      </c>
      <c r="B6" t="s">
        <v>261</v>
      </c>
      <c r="C6" t="s">
        <v>246</v>
      </c>
      <c r="D6" t="s">
        <v>247</v>
      </c>
      <c r="E6" t="s">
        <v>252</v>
      </c>
      <c r="F6" t="s">
        <v>257</v>
      </c>
      <c r="G6" s="1">
        <v>599070</v>
      </c>
    </row>
    <row r="7" spans="1:7" x14ac:dyDescent="0.4">
      <c r="A7" t="s">
        <v>245</v>
      </c>
      <c r="B7" t="s">
        <v>262</v>
      </c>
      <c r="C7" t="s">
        <v>7</v>
      </c>
      <c r="D7" t="s">
        <v>248</v>
      </c>
      <c r="E7" t="s">
        <v>253</v>
      </c>
      <c r="F7" t="s">
        <v>258</v>
      </c>
      <c r="G7" s="1">
        <v>461135</v>
      </c>
    </row>
  </sheetData>
  <phoneticPr fontId="1" type="noConversion"/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E4BB9EE-9499-4E5A-A18C-47A6AC036800}">
  <dimension ref="A1:F11"/>
  <sheetViews>
    <sheetView workbookViewId="0">
      <selection activeCell="G8" sqref="G8"/>
    </sheetView>
  </sheetViews>
  <sheetFormatPr defaultRowHeight="17.399999999999999" x14ac:dyDescent="0.4"/>
  <cols>
    <col min="2" max="2" width="10.3984375" bestFit="1" customWidth="1"/>
    <col min="5" max="5" width="11.09765625" customWidth="1"/>
    <col min="6" max="6" width="10.3984375" bestFit="1" customWidth="1"/>
  </cols>
  <sheetData>
    <row r="1" spans="1:6" ht="30" customHeight="1" thickBot="1" x14ac:dyDescent="0.45">
      <c r="A1" s="29" t="s">
        <v>133</v>
      </c>
      <c r="B1" s="29"/>
      <c r="C1" s="29"/>
      <c r="D1" s="29"/>
      <c r="E1" s="29"/>
      <c r="F1" s="29"/>
    </row>
    <row r="2" spans="1:6" ht="18.600000000000001" thickTop="1" thickBot="1" x14ac:dyDescent="0.45"/>
    <row r="3" spans="1:6" x14ac:dyDescent="0.4">
      <c r="A3" s="19" t="s">
        <v>263</v>
      </c>
      <c r="B3" s="20" t="s">
        <v>137</v>
      </c>
      <c r="C3" s="20" t="s">
        <v>138</v>
      </c>
      <c r="D3" s="20" t="s">
        <v>139</v>
      </c>
      <c r="E3" s="20" t="s">
        <v>141</v>
      </c>
      <c r="F3" s="21" t="s">
        <v>140</v>
      </c>
    </row>
    <row r="4" spans="1:6" x14ac:dyDescent="0.4">
      <c r="A4" s="32" t="s">
        <v>134</v>
      </c>
      <c r="B4" s="3" t="s">
        <v>142</v>
      </c>
      <c r="C4" s="3" t="s">
        <v>152</v>
      </c>
      <c r="D4" s="17">
        <v>8</v>
      </c>
      <c r="E4" s="18">
        <v>45815</v>
      </c>
      <c r="F4" s="30" t="s">
        <v>151</v>
      </c>
    </row>
    <row r="5" spans="1:6" x14ac:dyDescent="0.4">
      <c r="A5" s="32"/>
      <c r="B5" s="3" t="s">
        <v>143</v>
      </c>
      <c r="C5" s="3" t="s">
        <v>153</v>
      </c>
      <c r="D5" s="17">
        <v>10</v>
      </c>
      <c r="E5" s="18">
        <v>45815</v>
      </c>
      <c r="F5" s="30"/>
    </row>
    <row r="6" spans="1:6" x14ac:dyDescent="0.4">
      <c r="A6" s="32"/>
      <c r="B6" s="3" t="s">
        <v>144</v>
      </c>
      <c r="C6" s="3" t="s">
        <v>154</v>
      </c>
      <c r="D6" s="17">
        <v>9</v>
      </c>
      <c r="E6" s="18">
        <v>45816</v>
      </c>
      <c r="F6" s="30"/>
    </row>
    <row r="7" spans="1:6" x14ac:dyDescent="0.4">
      <c r="A7" s="32" t="s">
        <v>135</v>
      </c>
      <c r="B7" s="3" t="s">
        <v>145</v>
      </c>
      <c r="C7" s="3" t="s">
        <v>155</v>
      </c>
      <c r="D7" s="17">
        <v>7</v>
      </c>
      <c r="E7" s="18">
        <v>45815</v>
      </c>
      <c r="F7" s="30" t="s">
        <v>160</v>
      </c>
    </row>
    <row r="8" spans="1:6" x14ac:dyDescent="0.4">
      <c r="A8" s="32"/>
      <c r="B8" s="3" t="s">
        <v>146</v>
      </c>
      <c r="C8" s="3" t="s">
        <v>156</v>
      </c>
      <c r="D8" s="17">
        <v>10</v>
      </c>
      <c r="E8" s="18">
        <v>45816</v>
      </c>
      <c r="F8" s="30"/>
    </row>
    <row r="9" spans="1:6" x14ac:dyDescent="0.4">
      <c r="A9" s="32" t="s">
        <v>136</v>
      </c>
      <c r="B9" s="3" t="s">
        <v>147</v>
      </c>
      <c r="C9" s="3" t="s">
        <v>157</v>
      </c>
      <c r="D9" s="17">
        <v>8</v>
      </c>
      <c r="E9" s="18">
        <v>45815</v>
      </c>
      <c r="F9" s="30" t="s">
        <v>150</v>
      </c>
    </row>
    <row r="10" spans="1:6" x14ac:dyDescent="0.4">
      <c r="A10" s="32"/>
      <c r="B10" s="3" t="s">
        <v>148</v>
      </c>
      <c r="C10" s="3" t="s">
        <v>158</v>
      </c>
      <c r="D10" s="17">
        <v>11</v>
      </c>
      <c r="E10" s="18">
        <v>45816</v>
      </c>
      <c r="F10" s="30"/>
    </row>
    <row r="11" spans="1:6" ht="18" thickBot="1" x14ac:dyDescent="0.45">
      <c r="A11" s="33"/>
      <c r="B11" s="22" t="s">
        <v>149</v>
      </c>
      <c r="C11" s="22" t="s">
        <v>159</v>
      </c>
      <c r="D11" s="23">
        <v>12</v>
      </c>
      <c r="E11" s="24">
        <v>45816</v>
      </c>
      <c r="F11" s="31"/>
    </row>
  </sheetData>
  <mergeCells count="7">
    <mergeCell ref="A1:F1"/>
    <mergeCell ref="F9:F11"/>
    <mergeCell ref="F7:F8"/>
    <mergeCell ref="F4:F6"/>
    <mergeCell ref="A9:A11"/>
    <mergeCell ref="A7:A8"/>
    <mergeCell ref="A4:A6"/>
  </mergeCells>
  <phoneticPr fontId="1" type="noConversion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27EE921-70C5-4DBF-B5F8-C81DB3097C73}">
  <dimension ref="A1:G15"/>
  <sheetViews>
    <sheetView workbookViewId="0">
      <selection activeCell="S9" sqref="S9"/>
    </sheetView>
  </sheetViews>
  <sheetFormatPr defaultRowHeight="17.399999999999999" x14ac:dyDescent="0.4"/>
  <cols>
    <col min="7" max="7" width="13.59765625" customWidth="1"/>
  </cols>
  <sheetData>
    <row r="1" spans="1:7" ht="21" x14ac:dyDescent="0.4">
      <c r="A1" s="34" t="s">
        <v>161</v>
      </c>
      <c r="B1" s="34"/>
      <c r="C1" s="34"/>
      <c r="D1" s="34"/>
      <c r="E1" s="34"/>
      <c r="F1" s="34"/>
      <c r="G1" s="34"/>
    </row>
    <row r="3" spans="1:7" x14ac:dyDescent="0.4">
      <c r="A3" s="3" t="s">
        <v>162</v>
      </c>
      <c r="B3" s="3" t="s">
        <v>166</v>
      </c>
      <c r="C3" s="3" t="s">
        <v>167</v>
      </c>
      <c r="D3" s="3" t="s">
        <v>163</v>
      </c>
      <c r="E3" s="3" t="s">
        <v>164</v>
      </c>
      <c r="F3" s="3" t="s">
        <v>165</v>
      </c>
      <c r="G3" s="3" t="s">
        <v>168</v>
      </c>
    </row>
    <row r="4" spans="1:7" x14ac:dyDescent="0.4">
      <c r="A4" s="3" t="s">
        <v>169</v>
      </c>
      <c r="B4" s="7">
        <v>15000</v>
      </c>
      <c r="C4" s="7">
        <f>ROUND(B4+B4*35%,-3)</f>
        <v>20000</v>
      </c>
      <c r="D4" s="7">
        <v>1200</v>
      </c>
      <c r="E4" s="7">
        <v>800</v>
      </c>
      <c r="F4" s="7">
        <f>D4-E4</f>
        <v>400</v>
      </c>
      <c r="G4" s="7">
        <f>C4*E4</f>
        <v>16000000</v>
      </c>
    </row>
    <row r="5" spans="1:7" x14ac:dyDescent="0.4">
      <c r="A5" s="3" t="s">
        <v>176</v>
      </c>
      <c r="B5" s="7">
        <v>20000</v>
      </c>
      <c r="C5" s="7">
        <f t="shared" ref="C5:C15" si="0">ROUND(B5+B5*35%,-3)</f>
        <v>27000</v>
      </c>
      <c r="D5" s="7">
        <v>1350</v>
      </c>
      <c r="E5" s="7">
        <v>750</v>
      </c>
      <c r="F5" s="7">
        <f t="shared" ref="F5:F15" si="1">D5-E5</f>
        <v>600</v>
      </c>
      <c r="G5" s="7">
        <f t="shared" ref="G5:G15" si="2">C5*E5</f>
        <v>20250000</v>
      </c>
    </row>
    <row r="6" spans="1:7" x14ac:dyDescent="0.4">
      <c r="A6" s="3" t="s">
        <v>173</v>
      </c>
      <c r="B6" s="7">
        <v>18500</v>
      </c>
      <c r="C6" s="7">
        <f t="shared" si="0"/>
        <v>25000</v>
      </c>
      <c r="D6" s="7">
        <v>1020</v>
      </c>
      <c r="E6" s="7">
        <v>500</v>
      </c>
      <c r="F6" s="7">
        <f t="shared" si="1"/>
        <v>520</v>
      </c>
      <c r="G6" s="7">
        <f t="shared" si="2"/>
        <v>12500000</v>
      </c>
    </row>
    <row r="7" spans="1:7" x14ac:dyDescent="0.4">
      <c r="A7" s="3" t="s">
        <v>179</v>
      </c>
      <c r="B7" s="7">
        <v>21500</v>
      </c>
      <c r="C7" s="7">
        <f t="shared" si="0"/>
        <v>29000</v>
      </c>
      <c r="D7" s="7">
        <v>1500</v>
      </c>
      <c r="E7" s="7">
        <v>1100</v>
      </c>
      <c r="F7" s="7">
        <f t="shared" si="1"/>
        <v>400</v>
      </c>
      <c r="G7" s="7">
        <f t="shared" si="2"/>
        <v>31900000</v>
      </c>
    </row>
    <row r="8" spans="1:7" x14ac:dyDescent="0.4">
      <c r="A8" s="3" t="s">
        <v>172</v>
      </c>
      <c r="B8" s="7">
        <v>18500</v>
      </c>
      <c r="C8" s="7">
        <f t="shared" si="0"/>
        <v>25000</v>
      </c>
      <c r="D8" s="7">
        <v>1400</v>
      </c>
      <c r="E8" s="7">
        <v>1050</v>
      </c>
      <c r="F8" s="7">
        <f t="shared" si="1"/>
        <v>350</v>
      </c>
      <c r="G8" s="7">
        <f t="shared" si="2"/>
        <v>26250000</v>
      </c>
    </row>
    <row r="9" spans="1:7" x14ac:dyDescent="0.4">
      <c r="A9" s="3" t="s">
        <v>180</v>
      </c>
      <c r="B9" s="7">
        <v>21500</v>
      </c>
      <c r="C9" s="7">
        <f t="shared" si="0"/>
        <v>29000</v>
      </c>
      <c r="D9" s="7">
        <v>1320</v>
      </c>
      <c r="E9" s="7">
        <v>600</v>
      </c>
      <c r="F9" s="7">
        <f t="shared" si="1"/>
        <v>720</v>
      </c>
      <c r="G9" s="7">
        <f t="shared" si="2"/>
        <v>17400000</v>
      </c>
    </row>
    <row r="10" spans="1:7" x14ac:dyDescent="0.4">
      <c r="A10" s="3" t="s">
        <v>170</v>
      </c>
      <c r="B10" s="7">
        <v>15000</v>
      </c>
      <c r="C10" s="7">
        <f t="shared" si="0"/>
        <v>20000</v>
      </c>
      <c r="D10" s="7">
        <v>1550</v>
      </c>
      <c r="E10" s="7">
        <v>1200</v>
      </c>
      <c r="F10" s="7">
        <f t="shared" si="1"/>
        <v>350</v>
      </c>
      <c r="G10" s="7">
        <f t="shared" si="2"/>
        <v>24000000</v>
      </c>
    </row>
    <row r="11" spans="1:7" x14ac:dyDescent="0.4">
      <c r="A11" s="3" t="s">
        <v>175</v>
      </c>
      <c r="B11" s="7">
        <v>20000</v>
      </c>
      <c r="C11" s="7">
        <f t="shared" si="0"/>
        <v>27000</v>
      </c>
      <c r="D11" s="7">
        <v>1280</v>
      </c>
      <c r="E11" s="7">
        <v>750</v>
      </c>
      <c r="F11" s="7">
        <f t="shared" si="1"/>
        <v>530</v>
      </c>
      <c r="G11" s="7">
        <f t="shared" si="2"/>
        <v>20250000</v>
      </c>
    </row>
    <row r="12" spans="1:7" x14ac:dyDescent="0.4">
      <c r="A12" s="3" t="s">
        <v>177</v>
      </c>
      <c r="B12" s="7">
        <v>20000</v>
      </c>
      <c r="C12" s="7">
        <f t="shared" si="0"/>
        <v>27000</v>
      </c>
      <c r="D12" s="7">
        <v>1300</v>
      </c>
      <c r="E12" s="7">
        <v>900</v>
      </c>
      <c r="F12" s="7">
        <f t="shared" si="1"/>
        <v>400</v>
      </c>
      <c r="G12" s="7">
        <f t="shared" si="2"/>
        <v>24300000</v>
      </c>
    </row>
    <row r="13" spans="1:7" x14ac:dyDescent="0.4">
      <c r="A13" s="3" t="s">
        <v>174</v>
      </c>
      <c r="B13" s="7">
        <v>18500</v>
      </c>
      <c r="C13" s="7">
        <f t="shared" si="0"/>
        <v>25000</v>
      </c>
      <c r="D13" s="7">
        <v>1160</v>
      </c>
      <c r="E13" s="7">
        <v>500</v>
      </c>
      <c r="F13" s="7">
        <f t="shared" si="1"/>
        <v>660</v>
      </c>
      <c r="G13" s="7">
        <f t="shared" si="2"/>
        <v>12500000</v>
      </c>
    </row>
    <row r="14" spans="1:7" x14ac:dyDescent="0.4">
      <c r="A14" s="3" t="s">
        <v>178</v>
      </c>
      <c r="B14" s="7">
        <v>21500</v>
      </c>
      <c r="C14" s="7">
        <f t="shared" si="0"/>
        <v>29000</v>
      </c>
      <c r="D14" s="7">
        <v>1220</v>
      </c>
      <c r="E14" s="7">
        <v>600</v>
      </c>
      <c r="F14" s="7">
        <f t="shared" si="1"/>
        <v>620</v>
      </c>
      <c r="G14" s="7">
        <f t="shared" si="2"/>
        <v>17400000</v>
      </c>
    </row>
    <row r="15" spans="1:7" x14ac:dyDescent="0.4">
      <c r="A15" s="3" t="s">
        <v>171</v>
      </c>
      <c r="B15" s="7">
        <v>15000</v>
      </c>
      <c r="C15" s="7">
        <f t="shared" si="0"/>
        <v>20000</v>
      </c>
      <c r="D15" s="7">
        <v>1080</v>
      </c>
      <c r="E15" s="7">
        <v>600</v>
      </c>
      <c r="F15" s="7">
        <f t="shared" si="1"/>
        <v>480</v>
      </c>
      <c r="G15" s="7">
        <f t="shared" si="2"/>
        <v>12000000</v>
      </c>
    </row>
  </sheetData>
  <mergeCells count="1">
    <mergeCell ref="A1:G1"/>
  </mergeCells>
  <phoneticPr fontId="1" type="noConversion"/>
  <conditionalFormatting sqref="A4:G15">
    <cfRule type="expression" dxfId="4" priority="4">
      <formula>$E$4:$E$15&lt;$F$4:$F$15</formula>
    </cfRule>
  </conditionalFormatting>
  <conditionalFormatting sqref="A3:G15">
    <cfRule type="expression" dxfId="3" priority="3">
      <formula>$E$3:$E$15&lt;$F$3:$F$15</formula>
    </cfRule>
    <cfRule type="expression" dxfId="2" priority="2">
      <formula>"$E4&lt;$F4"</formula>
    </cfRule>
    <cfRule type="expression" dxfId="1" priority="1">
      <formula>$E4&lt;$F4</formula>
    </cfRule>
  </conditionalFormatting>
  <pageMargins left="0.7" right="0.7" top="0.75" bottom="0.75" header="0.3" footer="0.3"/>
  <pageSetup paperSize="9" orientation="portrait" verticalDpi="0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CEDABF1-A47E-4415-BC4F-3DB907FA8361}">
  <dimension ref="A1:M37"/>
  <sheetViews>
    <sheetView workbookViewId="0">
      <selection activeCell="E3" sqref="E3"/>
    </sheetView>
  </sheetViews>
  <sheetFormatPr defaultRowHeight="17.399999999999999" x14ac:dyDescent="0.4"/>
  <cols>
    <col min="3" max="3" width="13.69921875" bestFit="1" customWidth="1"/>
    <col min="5" max="5" width="10.69921875" bestFit="1" customWidth="1"/>
    <col min="7" max="7" width="8.69921875" customWidth="1"/>
    <col min="8" max="12" width="9.59765625" customWidth="1"/>
  </cols>
  <sheetData>
    <row r="1" spans="1:13" x14ac:dyDescent="0.4">
      <c r="A1" t="s">
        <v>9</v>
      </c>
      <c r="B1" s="2" t="s">
        <v>119</v>
      </c>
      <c r="G1" t="s">
        <v>40</v>
      </c>
      <c r="H1" s="2" t="s">
        <v>56</v>
      </c>
    </row>
    <row r="2" spans="1:13" x14ac:dyDescent="0.4">
      <c r="A2" s="3" t="s">
        <v>120</v>
      </c>
      <c r="B2" s="3" t="s">
        <v>121</v>
      </c>
      <c r="C2" s="3" t="s">
        <v>122</v>
      </c>
      <c r="D2" s="3" t="s">
        <v>46</v>
      </c>
      <c r="E2" s="4" t="s">
        <v>123</v>
      </c>
      <c r="G2" s="3" t="s">
        <v>8</v>
      </c>
      <c r="H2" s="3" t="s">
        <v>41</v>
      </c>
      <c r="I2" s="3" t="s">
        <v>42</v>
      </c>
      <c r="J2" s="3" t="s">
        <v>43</v>
      </c>
      <c r="K2" s="3" t="s">
        <v>44</v>
      </c>
      <c r="L2" s="3" t="s">
        <v>45</v>
      </c>
      <c r="M2" s="4" t="s">
        <v>46</v>
      </c>
    </row>
    <row r="3" spans="1:13" x14ac:dyDescent="0.4">
      <c r="A3" s="3" t="s">
        <v>124</v>
      </c>
      <c r="B3" s="3">
        <v>67</v>
      </c>
      <c r="C3" s="3">
        <v>71</v>
      </c>
      <c r="D3" s="10">
        <f>AVERAGE(B3:C3)</f>
        <v>69</v>
      </c>
      <c r="E3" s="3" t="str" cm="1">
        <f t="array" ref="E3">IF(AND(COUNTIF(B3:C3,B3:C3&gt;=40),D3&gt;=60),"합격","불합격")</f>
        <v>불합격</v>
      </c>
      <c r="G3" s="3" t="s">
        <v>47</v>
      </c>
      <c r="H3" s="3">
        <v>84</v>
      </c>
      <c r="I3" s="3">
        <v>86</v>
      </c>
      <c r="J3" s="3">
        <v>88</v>
      </c>
      <c r="K3" s="3">
        <v>90</v>
      </c>
      <c r="L3" s="3">
        <v>79</v>
      </c>
      <c r="M3" s="3"/>
    </row>
    <row r="4" spans="1:13" x14ac:dyDescent="0.4">
      <c r="A4" s="3" t="s">
        <v>125</v>
      </c>
      <c r="B4" s="3">
        <v>88</v>
      </c>
      <c r="C4" s="3">
        <v>86</v>
      </c>
      <c r="D4" s="10">
        <f t="shared" ref="D4:D11" si="0">AVERAGE(B4:C4)</f>
        <v>87</v>
      </c>
      <c r="E4" s="3"/>
      <c r="G4" s="3" t="s">
        <v>48</v>
      </c>
      <c r="H4" s="3">
        <v>91</v>
      </c>
      <c r="I4" s="3">
        <v>90</v>
      </c>
      <c r="J4" s="3">
        <v>95</v>
      </c>
      <c r="K4" s="3">
        <v>94</v>
      </c>
      <c r="L4" s="3">
        <v>92</v>
      </c>
      <c r="M4" s="3"/>
    </row>
    <row r="5" spans="1:13" x14ac:dyDescent="0.4">
      <c r="A5" s="3" t="s">
        <v>126</v>
      </c>
      <c r="B5" s="3">
        <v>87</v>
      </c>
      <c r="C5" s="3">
        <v>38</v>
      </c>
      <c r="D5" s="10">
        <f t="shared" si="0"/>
        <v>62.5</v>
      </c>
      <c r="E5" s="3"/>
      <c r="G5" s="3" t="s">
        <v>49</v>
      </c>
      <c r="H5" s="3">
        <v>73</v>
      </c>
      <c r="I5" s="3">
        <v>71</v>
      </c>
      <c r="J5" s="3">
        <v>77</v>
      </c>
      <c r="K5" s="3">
        <v>75</v>
      </c>
      <c r="L5" s="3">
        <v>74</v>
      </c>
      <c r="M5" s="3"/>
    </row>
    <row r="6" spans="1:13" x14ac:dyDescent="0.4">
      <c r="A6" s="3" t="s">
        <v>127</v>
      </c>
      <c r="B6" s="3">
        <v>92</v>
      </c>
      <c r="C6" s="3">
        <v>95</v>
      </c>
      <c r="D6" s="10">
        <f t="shared" si="0"/>
        <v>93.5</v>
      </c>
      <c r="E6" s="3"/>
      <c r="G6" s="3" t="s">
        <v>50</v>
      </c>
      <c r="H6" s="3">
        <v>89</v>
      </c>
      <c r="I6" s="3">
        <v>86</v>
      </c>
      <c r="J6" s="3">
        <v>88</v>
      </c>
      <c r="K6" s="3">
        <v>88</v>
      </c>
      <c r="L6" s="3">
        <v>85</v>
      </c>
      <c r="M6" s="3"/>
    </row>
    <row r="7" spans="1:13" x14ac:dyDescent="0.4">
      <c r="A7" s="3" t="s">
        <v>128</v>
      </c>
      <c r="B7" s="3">
        <v>93</v>
      </c>
      <c r="C7" s="3">
        <v>90</v>
      </c>
      <c r="D7" s="10">
        <f t="shared" si="0"/>
        <v>91.5</v>
      </c>
      <c r="E7" s="3"/>
      <c r="G7" s="3" t="s">
        <v>51</v>
      </c>
      <c r="H7" s="3">
        <v>93</v>
      </c>
      <c r="I7" s="3">
        <v>91</v>
      </c>
      <c r="J7" s="3">
        <v>94</v>
      </c>
      <c r="K7" s="3">
        <v>96</v>
      </c>
      <c r="L7" s="3">
        <v>97</v>
      </c>
      <c r="M7" s="3"/>
    </row>
    <row r="8" spans="1:13" x14ac:dyDescent="0.4">
      <c r="A8" s="3" t="s">
        <v>129</v>
      </c>
      <c r="B8" s="3">
        <v>46</v>
      </c>
      <c r="C8" s="3">
        <v>50</v>
      </c>
      <c r="D8" s="10">
        <f t="shared" si="0"/>
        <v>48</v>
      </c>
      <c r="E8" s="3"/>
      <c r="G8" s="3" t="s">
        <v>55</v>
      </c>
      <c r="H8" s="3">
        <v>68</v>
      </c>
      <c r="I8" s="3">
        <v>71</v>
      </c>
      <c r="J8" s="3">
        <v>72</v>
      </c>
      <c r="K8" s="3">
        <v>69</v>
      </c>
      <c r="L8" s="3">
        <v>75</v>
      </c>
      <c r="M8" s="3"/>
    </row>
    <row r="9" spans="1:13" x14ac:dyDescent="0.4">
      <c r="A9" s="3" t="s">
        <v>130</v>
      </c>
      <c r="B9" s="3">
        <v>87</v>
      </c>
      <c r="C9" s="3">
        <v>90</v>
      </c>
      <c r="D9" s="10">
        <f t="shared" si="0"/>
        <v>88.5</v>
      </c>
      <c r="E9" s="3"/>
      <c r="G9" s="3" t="s">
        <v>52</v>
      </c>
      <c r="H9" s="3">
        <v>88</v>
      </c>
      <c r="I9" s="3">
        <v>90</v>
      </c>
      <c r="J9" s="3">
        <v>91</v>
      </c>
      <c r="K9" s="3">
        <v>87</v>
      </c>
      <c r="L9" s="3">
        <v>88</v>
      </c>
      <c r="M9" s="3"/>
    </row>
    <row r="10" spans="1:13" x14ac:dyDescent="0.4">
      <c r="A10" s="3" t="s">
        <v>131</v>
      </c>
      <c r="B10" s="3">
        <v>55</v>
      </c>
      <c r="C10" s="3">
        <v>63</v>
      </c>
      <c r="D10" s="10">
        <f t="shared" si="0"/>
        <v>59</v>
      </c>
      <c r="E10" s="3"/>
      <c r="G10" s="3" t="s">
        <v>53</v>
      </c>
      <c r="H10" s="3">
        <v>94</v>
      </c>
      <c r="I10" s="3">
        <v>93</v>
      </c>
      <c r="J10" s="3">
        <v>91</v>
      </c>
      <c r="K10" s="3">
        <v>90</v>
      </c>
      <c r="L10" s="3">
        <v>92</v>
      </c>
      <c r="M10" s="3"/>
    </row>
    <row r="11" spans="1:13" x14ac:dyDescent="0.4">
      <c r="A11" s="3" t="s">
        <v>132</v>
      </c>
      <c r="B11" s="3">
        <v>92</v>
      </c>
      <c r="C11" s="3">
        <v>89</v>
      </c>
      <c r="D11" s="10">
        <f t="shared" si="0"/>
        <v>90.5</v>
      </c>
      <c r="E11" s="3"/>
      <c r="G11" s="3" t="s">
        <v>54</v>
      </c>
      <c r="H11" s="3">
        <v>87</v>
      </c>
      <c r="I11" s="3">
        <v>92</v>
      </c>
      <c r="J11" s="3">
        <v>90</v>
      </c>
      <c r="K11" s="3">
        <v>91</v>
      </c>
      <c r="L11" s="3">
        <v>93</v>
      </c>
      <c r="M11" s="3"/>
    </row>
    <row r="13" spans="1:13" x14ac:dyDescent="0.4">
      <c r="A13" t="s">
        <v>39</v>
      </c>
      <c r="B13" s="2" t="s">
        <v>10</v>
      </c>
      <c r="D13" s="5" t="s">
        <v>11</v>
      </c>
      <c r="E13" s="6">
        <v>45754</v>
      </c>
      <c r="G13" t="s">
        <v>57</v>
      </c>
      <c r="H13" s="2" t="s">
        <v>64</v>
      </c>
      <c r="J13" s="9" t="s">
        <v>82</v>
      </c>
    </row>
    <row r="14" spans="1:13" x14ac:dyDescent="0.4">
      <c r="A14" s="3" t="s">
        <v>0</v>
      </c>
      <c r="B14" s="3" t="s">
        <v>1</v>
      </c>
      <c r="C14" s="3" t="s">
        <v>2</v>
      </c>
      <c r="D14" s="3" t="s">
        <v>12</v>
      </c>
      <c r="E14" s="4" t="s">
        <v>13</v>
      </c>
      <c r="G14" s="3" t="s">
        <v>65</v>
      </c>
      <c r="H14" s="3" t="s">
        <v>63</v>
      </c>
      <c r="I14" s="3" t="s">
        <v>81</v>
      </c>
      <c r="J14" s="3" t="s">
        <v>69</v>
      </c>
    </row>
    <row r="15" spans="1:13" x14ac:dyDescent="0.4">
      <c r="A15" s="3" t="s">
        <v>14</v>
      </c>
      <c r="B15" s="3" t="s">
        <v>15</v>
      </c>
      <c r="C15" s="3" t="s">
        <v>16</v>
      </c>
      <c r="D15" s="3" t="s">
        <v>17</v>
      </c>
      <c r="E15" s="3" t="str">
        <f>YEAR($E$13)-(2000+MID(A15,2,2))&amp;"년차"</f>
        <v>11년차</v>
      </c>
      <c r="G15" s="3" t="s">
        <v>66</v>
      </c>
      <c r="H15" s="3" t="s">
        <v>70</v>
      </c>
      <c r="I15" s="8">
        <v>12</v>
      </c>
      <c r="J15" s="7">
        <v>149000</v>
      </c>
    </row>
    <row r="16" spans="1:13" x14ac:dyDescent="0.4">
      <c r="A16" s="3" t="s">
        <v>18</v>
      </c>
      <c r="B16" s="3" t="s">
        <v>19</v>
      </c>
      <c r="C16" s="3" t="s">
        <v>16</v>
      </c>
      <c r="D16" s="3" t="s">
        <v>20</v>
      </c>
      <c r="E16" s="3" t="str">
        <f t="shared" ref="E16:E24" si="1">YEAR($E$13)-(2000+MID(A16,2,2))&amp;"년차"</f>
        <v>5년차</v>
      </c>
      <c r="G16" s="3" t="s">
        <v>67</v>
      </c>
      <c r="H16" s="3" t="s">
        <v>76</v>
      </c>
      <c r="I16" s="8">
        <v>15</v>
      </c>
      <c r="J16" s="7">
        <v>96100</v>
      </c>
    </row>
    <row r="17" spans="1:10" x14ac:dyDescent="0.4">
      <c r="A17" s="3" t="s">
        <v>21</v>
      </c>
      <c r="B17" s="3" t="s">
        <v>22</v>
      </c>
      <c r="C17" s="3" t="s">
        <v>7</v>
      </c>
      <c r="D17" s="3" t="s">
        <v>23</v>
      </c>
      <c r="E17" s="3" t="str">
        <f t="shared" si="1"/>
        <v>17년차</v>
      </c>
      <c r="G17" s="3" t="s">
        <v>66</v>
      </c>
      <c r="H17" s="3" t="s">
        <v>72</v>
      </c>
      <c r="I17" s="8">
        <v>10</v>
      </c>
      <c r="J17" s="7">
        <v>136200</v>
      </c>
    </row>
    <row r="18" spans="1:10" x14ac:dyDescent="0.4">
      <c r="A18" s="3" t="s">
        <v>24</v>
      </c>
      <c r="B18" s="3" t="s">
        <v>25</v>
      </c>
      <c r="C18" s="3" t="s">
        <v>7</v>
      </c>
      <c r="D18" s="3" t="s">
        <v>26</v>
      </c>
      <c r="E18" s="3" t="str">
        <f t="shared" si="1"/>
        <v>2년차</v>
      </c>
      <c r="G18" s="3" t="s">
        <v>67</v>
      </c>
      <c r="H18" s="3" t="s">
        <v>79</v>
      </c>
      <c r="I18" s="8">
        <v>13</v>
      </c>
      <c r="J18" s="7">
        <v>152000</v>
      </c>
    </row>
    <row r="19" spans="1:10" x14ac:dyDescent="0.4">
      <c r="A19" s="3" t="s">
        <v>27</v>
      </c>
      <c r="B19" s="3" t="s">
        <v>28</v>
      </c>
      <c r="C19" s="3" t="s">
        <v>6</v>
      </c>
      <c r="D19" s="3" t="s">
        <v>23</v>
      </c>
      <c r="E19" s="3" t="str">
        <f t="shared" si="1"/>
        <v>16년차</v>
      </c>
      <c r="G19" s="3" t="s">
        <v>68</v>
      </c>
      <c r="H19" s="3" t="s">
        <v>73</v>
      </c>
      <c r="I19" s="8">
        <v>14</v>
      </c>
      <c r="J19" s="7">
        <v>84300</v>
      </c>
    </row>
    <row r="20" spans="1:10" x14ac:dyDescent="0.4">
      <c r="A20" s="3" t="s">
        <v>29</v>
      </c>
      <c r="B20" s="3" t="s">
        <v>30</v>
      </c>
      <c r="C20" s="3" t="s">
        <v>6</v>
      </c>
      <c r="D20" s="3" t="s">
        <v>20</v>
      </c>
      <c r="E20" s="3" t="str">
        <f t="shared" si="1"/>
        <v>6년차</v>
      </c>
      <c r="G20" s="3" t="s">
        <v>68</v>
      </c>
      <c r="H20" s="3" t="s">
        <v>74</v>
      </c>
      <c r="I20" s="8">
        <v>12</v>
      </c>
      <c r="J20" s="7">
        <v>124000</v>
      </c>
    </row>
    <row r="21" spans="1:10" x14ac:dyDescent="0.4">
      <c r="A21" s="3" t="s">
        <v>31</v>
      </c>
      <c r="B21" s="3" t="s">
        <v>32</v>
      </c>
      <c r="C21" s="3" t="s">
        <v>6</v>
      </c>
      <c r="D21" s="3" t="s">
        <v>26</v>
      </c>
      <c r="E21" s="3" t="str">
        <f t="shared" si="1"/>
        <v>3년차</v>
      </c>
      <c r="G21" s="3" t="s">
        <v>67</v>
      </c>
      <c r="H21" s="3" t="s">
        <v>75</v>
      </c>
      <c r="I21" s="8">
        <v>16</v>
      </c>
      <c r="J21" s="7">
        <v>112500</v>
      </c>
    </row>
    <row r="22" spans="1:10" x14ac:dyDescent="0.4">
      <c r="A22" s="3" t="s">
        <v>33</v>
      </c>
      <c r="B22" s="3" t="s">
        <v>34</v>
      </c>
      <c r="C22" s="3" t="s">
        <v>5</v>
      </c>
      <c r="D22" s="3" t="s">
        <v>17</v>
      </c>
      <c r="E22" s="3" t="str">
        <f t="shared" si="1"/>
        <v>10년차</v>
      </c>
      <c r="G22" s="3" t="s">
        <v>67</v>
      </c>
      <c r="H22" s="3" t="s">
        <v>71</v>
      </c>
      <c r="I22" s="8">
        <v>15</v>
      </c>
      <c r="J22" s="7">
        <v>81300</v>
      </c>
    </row>
    <row r="23" spans="1:10" x14ac:dyDescent="0.4">
      <c r="A23" s="3" t="s">
        <v>35</v>
      </c>
      <c r="B23" s="3" t="s">
        <v>36</v>
      </c>
      <c r="C23" s="3" t="s">
        <v>5</v>
      </c>
      <c r="D23" s="3" t="s">
        <v>20</v>
      </c>
      <c r="E23" s="3" t="str">
        <f t="shared" si="1"/>
        <v>6년차</v>
      </c>
      <c r="G23" s="3" t="s">
        <v>68</v>
      </c>
      <c r="H23" s="3" t="s">
        <v>77</v>
      </c>
      <c r="I23" s="8">
        <v>12</v>
      </c>
      <c r="J23" s="7">
        <v>57900</v>
      </c>
    </row>
    <row r="24" spans="1:10" x14ac:dyDescent="0.4">
      <c r="A24" s="3" t="s">
        <v>37</v>
      </c>
      <c r="B24" s="3" t="s">
        <v>38</v>
      </c>
      <c r="C24" s="3" t="s">
        <v>5</v>
      </c>
      <c r="D24" s="3" t="s">
        <v>26</v>
      </c>
      <c r="E24" s="3" t="str">
        <f t="shared" si="1"/>
        <v>1년차</v>
      </c>
      <c r="G24" s="3" t="s">
        <v>66</v>
      </c>
      <c r="H24" s="3" t="s">
        <v>78</v>
      </c>
      <c r="I24" s="8">
        <v>14</v>
      </c>
      <c r="J24" s="7">
        <v>168200</v>
      </c>
    </row>
    <row r="26" spans="1:10" x14ac:dyDescent="0.4">
      <c r="A26" t="s">
        <v>62</v>
      </c>
      <c r="B26" s="2" t="s">
        <v>83</v>
      </c>
      <c r="G26" s="3" t="s">
        <v>65</v>
      </c>
      <c r="H26" s="35" t="s">
        <v>80</v>
      </c>
      <c r="I26" s="36"/>
      <c r="J26" s="37"/>
    </row>
    <row r="27" spans="1:10" x14ac:dyDescent="0.4">
      <c r="A27" s="3" t="s">
        <v>60</v>
      </c>
      <c r="B27" s="3" t="s">
        <v>59</v>
      </c>
      <c r="C27" s="3" t="s">
        <v>61</v>
      </c>
      <c r="D27" s="3" t="s">
        <v>58</v>
      </c>
      <c r="E27" s="4" t="s">
        <v>4</v>
      </c>
      <c r="G27" s="3" t="s">
        <v>67</v>
      </c>
      <c r="H27" s="38">
        <f>DMAX(G14:J24,4,G26:G27)-DMIN(G14:J24,4,G26:G27)</f>
        <v>70700</v>
      </c>
      <c r="I27" s="39"/>
      <c r="J27" s="40"/>
    </row>
    <row r="28" spans="1:10" x14ac:dyDescent="0.4">
      <c r="A28" s="3" t="s">
        <v>84</v>
      </c>
      <c r="B28" s="3" t="s">
        <v>98</v>
      </c>
      <c r="C28" s="3" t="s">
        <v>110</v>
      </c>
      <c r="D28" s="3" t="s">
        <v>102</v>
      </c>
      <c r="E28" s="3"/>
    </row>
    <row r="29" spans="1:10" x14ac:dyDescent="0.4">
      <c r="A29" s="3" t="s">
        <v>85</v>
      </c>
      <c r="B29" s="3" t="s">
        <v>97</v>
      </c>
      <c r="C29" s="3" t="s">
        <v>111</v>
      </c>
      <c r="D29" s="3" t="s">
        <v>103</v>
      </c>
      <c r="E29" s="3"/>
    </row>
    <row r="30" spans="1:10" x14ac:dyDescent="0.4">
      <c r="A30" s="3" t="s">
        <v>86</v>
      </c>
      <c r="B30" s="3" t="s">
        <v>116</v>
      </c>
      <c r="C30" s="3" t="s">
        <v>117</v>
      </c>
      <c r="D30" s="3" t="s">
        <v>104</v>
      </c>
      <c r="E30" s="3"/>
    </row>
    <row r="31" spans="1:10" x14ac:dyDescent="0.4">
      <c r="A31" s="3" t="s">
        <v>87</v>
      </c>
      <c r="B31" s="3" t="s">
        <v>96</v>
      </c>
      <c r="C31" s="3" t="s">
        <v>114</v>
      </c>
      <c r="D31" s="3" t="s">
        <v>105</v>
      </c>
      <c r="E31" s="3"/>
    </row>
    <row r="32" spans="1:10" x14ac:dyDescent="0.4">
      <c r="A32" s="3" t="s">
        <v>88</v>
      </c>
      <c r="B32" s="3" t="s">
        <v>99</v>
      </c>
      <c r="C32" s="3" t="s">
        <v>108</v>
      </c>
      <c r="D32" s="3" t="s">
        <v>106</v>
      </c>
      <c r="E32" s="3"/>
    </row>
    <row r="33" spans="1:5" x14ac:dyDescent="0.4">
      <c r="A33" s="3" t="s">
        <v>89</v>
      </c>
      <c r="B33" s="3" t="s">
        <v>95</v>
      </c>
      <c r="C33" s="3" t="s">
        <v>113</v>
      </c>
      <c r="D33" s="3" t="s">
        <v>103</v>
      </c>
      <c r="E33" s="3"/>
    </row>
    <row r="34" spans="1:5" x14ac:dyDescent="0.4">
      <c r="A34" s="3" t="s">
        <v>90</v>
      </c>
      <c r="B34" s="3" t="s">
        <v>100</v>
      </c>
      <c r="C34" s="3" t="s">
        <v>118</v>
      </c>
      <c r="D34" s="3" t="s">
        <v>102</v>
      </c>
      <c r="E34" s="3"/>
    </row>
    <row r="35" spans="1:5" x14ac:dyDescent="0.4">
      <c r="A35" s="3" t="s">
        <v>91</v>
      </c>
      <c r="B35" s="3" t="s">
        <v>101</v>
      </c>
      <c r="C35" s="3" t="s">
        <v>109</v>
      </c>
      <c r="D35" s="3" t="s">
        <v>106</v>
      </c>
      <c r="E35" s="3"/>
    </row>
    <row r="36" spans="1:5" x14ac:dyDescent="0.4">
      <c r="A36" s="3" t="s">
        <v>92</v>
      </c>
      <c r="B36" s="3" t="s">
        <v>94</v>
      </c>
      <c r="C36" s="3" t="s">
        <v>115</v>
      </c>
      <c r="D36" s="3" t="s">
        <v>102</v>
      </c>
      <c r="E36" s="3"/>
    </row>
    <row r="37" spans="1:5" x14ac:dyDescent="0.4">
      <c r="A37" s="3" t="s">
        <v>93</v>
      </c>
      <c r="B37" s="3" t="s">
        <v>107</v>
      </c>
      <c r="C37" s="3" t="s">
        <v>112</v>
      </c>
      <c r="D37" s="3" t="s">
        <v>105</v>
      </c>
      <c r="E37" s="3"/>
    </row>
  </sheetData>
  <mergeCells count="2">
    <mergeCell ref="H26:J26"/>
    <mergeCell ref="H27:J27"/>
  </mergeCells>
  <phoneticPr fontId="1" type="noConversion"/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D044F2C-2C90-4A9D-9E04-B585C3172696}">
  <dimension ref="A1:G23"/>
  <sheetViews>
    <sheetView topLeftCell="A6" workbookViewId="0">
      <selection activeCell="N16" sqref="N16"/>
    </sheetView>
  </sheetViews>
  <sheetFormatPr defaultRowHeight="17.399999999999999" x14ac:dyDescent="0.4"/>
  <cols>
    <col min="1" max="1" width="7" bestFit="1" customWidth="1"/>
    <col min="2" max="3" width="12.296875" bestFit="1" customWidth="1"/>
    <col min="4" max="4" width="14.19921875" bestFit="1" customWidth="1"/>
    <col min="5" max="5" width="10.69921875" bestFit="1" customWidth="1"/>
    <col min="6" max="7" width="10.59765625" bestFit="1" customWidth="1"/>
  </cols>
  <sheetData>
    <row r="1" spans="1:7" ht="21" x14ac:dyDescent="0.4">
      <c r="A1" s="34" t="s">
        <v>181</v>
      </c>
      <c r="B1" s="34"/>
      <c r="C1" s="34"/>
      <c r="D1" s="34"/>
      <c r="E1" s="34"/>
      <c r="F1" s="34"/>
      <c r="G1" s="34"/>
    </row>
    <row r="3" spans="1:7" x14ac:dyDescent="0.4">
      <c r="A3" s="3" t="s">
        <v>1</v>
      </c>
      <c r="B3" s="3" t="s">
        <v>0</v>
      </c>
      <c r="C3" s="3" t="s">
        <v>2</v>
      </c>
      <c r="D3" s="3" t="s">
        <v>12</v>
      </c>
      <c r="E3" s="3" t="s">
        <v>182</v>
      </c>
      <c r="F3" s="3" t="s">
        <v>183</v>
      </c>
      <c r="G3" s="3" t="s">
        <v>184</v>
      </c>
    </row>
    <row r="4" spans="1:7" x14ac:dyDescent="0.4">
      <c r="A4" s="3" t="s">
        <v>186</v>
      </c>
      <c r="B4" s="3" t="s">
        <v>197</v>
      </c>
      <c r="C4" s="3" t="s">
        <v>196</v>
      </c>
      <c r="D4" s="3" t="s">
        <v>17</v>
      </c>
      <c r="E4" s="7">
        <v>3000000</v>
      </c>
      <c r="F4" s="7">
        <v>950000</v>
      </c>
      <c r="G4" s="7">
        <f>SUM(E4:F4)</f>
        <v>3950000</v>
      </c>
    </row>
    <row r="5" spans="1:7" x14ac:dyDescent="0.4">
      <c r="A5" s="3" t="s">
        <v>192</v>
      </c>
      <c r="B5" s="3" t="s">
        <v>198</v>
      </c>
      <c r="C5" s="3" t="s">
        <v>196</v>
      </c>
      <c r="D5" s="3" t="s">
        <v>20</v>
      </c>
      <c r="E5" s="7">
        <v>2700000</v>
      </c>
      <c r="F5" s="7">
        <v>670000</v>
      </c>
      <c r="G5" s="7">
        <f t="shared" ref="G5:G14" si="0">SUM(E5:F5)</f>
        <v>3370000</v>
      </c>
    </row>
    <row r="6" spans="1:7" x14ac:dyDescent="0.4">
      <c r="A6" s="3" t="s">
        <v>193</v>
      </c>
      <c r="B6" s="3" t="s">
        <v>199</v>
      </c>
      <c r="C6" s="3" t="s">
        <v>196</v>
      </c>
      <c r="D6" s="3" t="s">
        <v>26</v>
      </c>
      <c r="E6" s="7">
        <v>2400000</v>
      </c>
      <c r="F6" s="7">
        <v>580000</v>
      </c>
      <c r="G6" s="7">
        <f t="shared" si="0"/>
        <v>2980000</v>
      </c>
    </row>
    <row r="7" spans="1:7" x14ac:dyDescent="0.4">
      <c r="A7" s="3" t="s">
        <v>187</v>
      </c>
      <c r="B7" s="3" t="s">
        <v>200</v>
      </c>
      <c r="C7" s="3" t="s">
        <v>7</v>
      </c>
      <c r="D7" s="3" t="s">
        <v>23</v>
      </c>
      <c r="E7" s="7">
        <v>3900000</v>
      </c>
      <c r="F7" s="7">
        <v>1100000</v>
      </c>
      <c r="G7" s="7">
        <f t="shared" si="0"/>
        <v>5000000</v>
      </c>
    </row>
    <row r="8" spans="1:7" x14ac:dyDescent="0.4">
      <c r="A8" s="3" t="s">
        <v>194</v>
      </c>
      <c r="B8" s="3" t="s">
        <v>201</v>
      </c>
      <c r="C8" s="3" t="s">
        <v>7</v>
      </c>
      <c r="D8" s="3" t="s">
        <v>17</v>
      </c>
      <c r="E8" s="7">
        <v>3200000</v>
      </c>
      <c r="F8" s="7">
        <v>970000</v>
      </c>
      <c r="G8" s="7">
        <f t="shared" si="0"/>
        <v>4170000</v>
      </c>
    </row>
    <row r="9" spans="1:7" x14ac:dyDescent="0.4">
      <c r="A9" s="3" t="s">
        <v>188</v>
      </c>
      <c r="B9" s="3" t="s">
        <v>202</v>
      </c>
      <c r="C9" s="3" t="s">
        <v>7</v>
      </c>
      <c r="D9" s="3" t="s">
        <v>20</v>
      </c>
      <c r="E9" s="7">
        <v>2600000</v>
      </c>
      <c r="F9" s="7">
        <v>760000</v>
      </c>
      <c r="G9" s="7">
        <f t="shared" si="0"/>
        <v>3360000</v>
      </c>
    </row>
    <row r="10" spans="1:7" x14ac:dyDescent="0.4">
      <c r="A10" s="3" t="s">
        <v>195</v>
      </c>
      <c r="B10" s="3" t="s">
        <v>203</v>
      </c>
      <c r="C10" s="3" t="s">
        <v>7</v>
      </c>
      <c r="D10" s="3" t="s">
        <v>26</v>
      </c>
      <c r="E10" s="7">
        <v>2400000</v>
      </c>
      <c r="F10" s="7">
        <v>550000</v>
      </c>
      <c r="G10" s="7">
        <f t="shared" si="0"/>
        <v>2950000</v>
      </c>
    </row>
    <row r="11" spans="1:7" x14ac:dyDescent="0.4">
      <c r="A11" s="3" t="s">
        <v>189</v>
      </c>
      <c r="B11" s="3" t="s">
        <v>204</v>
      </c>
      <c r="C11" s="3" t="s">
        <v>5</v>
      </c>
      <c r="D11" s="3" t="s">
        <v>23</v>
      </c>
      <c r="E11" s="7">
        <v>3850000</v>
      </c>
      <c r="F11" s="7">
        <v>1200000</v>
      </c>
      <c r="G11" s="7">
        <f t="shared" si="0"/>
        <v>5050000</v>
      </c>
    </row>
    <row r="12" spans="1:7" x14ac:dyDescent="0.4">
      <c r="A12" s="3" t="s">
        <v>191</v>
      </c>
      <c r="B12" s="3" t="s">
        <v>205</v>
      </c>
      <c r="C12" s="3" t="s">
        <v>5</v>
      </c>
      <c r="D12" s="3" t="s">
        <v>20</v>
      </c>
      <c r="E12" s="7">
        <v>2650000</v>
      </c>
      <c r="F12" s="7">
        <v>670000</v>
      </c>
      <c r="G12" s="7">
        <f t="shared" si="0"/>
        <v>3320000</v>
      </c>
    </row>
    <row r="13" spans="1:7" x14ac:dyDescent="0.4">
      <c r="A13" s="3" t="s">
        <v>185</v>
      </c>
      <c r="B13" s="3" t="s">
        <v>206</v>
      </c>
      <c r="C13" s="3" t="s">
        <v>5</v>
      </c>
      <c r="D13" s="3" t="s">
        <v>20</v>
      </c>
      <c r="E13" s="7">
        <v>2500000</v>
      </c>
      <c r="F13" s="7">
        <v>880000</v>
      </c>
      <c r="G13" s="7">
        <f t="shared" si="0"/>
        <v>3380000</v>
      </c>
    </row>
    <row r="14" spans="1:7" x14ac:dyDescent="0.4">
      <c r="A14" s="3" t="s">
        <v>190</v>
      </c>
      <c r="B14" s="3" t="s">
        <v>207</v>
      </c>
      <c r="C14" s="3" t="s">
        <v>5</v>
      </c>
      <c r="D14" s="3" t="s">
        <v>26</v>
      </c>
      <c r="E14" s="7">
        <v>2350000</v>
      </c>
      <c r="F14" s="7">
        <v>570000</v>
      </c>
      <c r="G14" s="7">
        <f t="shared" si="0"/>
        <v>2920000</v>
      </c>
    </row>
    <row r="18" spans="1:4" x14ac:dyDescent="0.4">
      <c r="A18" s="25" t="s">
        <v>272</v>
      </c>
      <c r="B18" t="s">
        <v>269</v>
      </c>
      <c r="C18" t="s">
        <v>270</v>
      </c>
      <c r="D18" t="s">
        <v>271</v>
      </c>
    </row>
    <row r="19" spans="1:4" x14ac:dyDescent="0.4">
      <c r="A19" t="s">
        <v>267</v>
      </c>
      <c r="B19" s="27">
        <v>2400000</v>
      </c>
      <c r="C19" s="27">
        <v>580000</v>
      </c>
      <c r="D19" s="27">
        <v>2980000</v>
      </c>
    </row>
    <row r="20" spans="1:4" x14ac:dyDescent="0.4">
      <c r="A20" t="s">
        <v>266</v>
      </c>
      <c r="B20" s="27">
        <v>2700000</v>
      </c>
      <c r="C20" s="27">
        <v>880000</v>
      </c>
      <c r="D20" s="27">
        <v>3380000</v>
      </c>
    </row>
    <row r="21" spans="1:4" x14ac:dyDescent="0.4">
      <c r="A21" t="s">
        <v>265</v>
      </c>
      <c r="B21" s="27">
        <v>3200000</v>
      </c>
      <c r="C21" s="27">
        <v>970000</v>
      </c>
      <c r="D21" s="27">
        <v>4170000</v>
      </c>
    </row>
    <row r="22" spans="1:4" x14ac:dyDescent="0.4">
      <c r="A22" t="s">
        <v>264</v>
      </c>
      <c r="B22" s="27">
        <v>3900000</v>
      </c>
      <c r="C22" s="27">
        <v>1200000</v>
      </c>
      <c r="D22" s="27">
        <v>5050000</v>
      </c>
    </row>
    <row r="23" spans="1:4" x14ac:dyDescent="0.4">
      <c r="A23" t="s">
        <v>268</v>
      </c>
      <c r="B23" s="26">
        <v>3900000</v>
      </c>
      <c r="C23" s="26">
        <v>1200000</v>
      </c>
      <c r="D23" s="26">
        <v>5050000</v>
      </c>
    </row>
  </sheetData>
  <mergeCells count="1">
    <mergeCell ref="A1:G1"/>
  </mergeCells>
  <phoneticPr fontId="1" type="noConversion"/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B4AF1AF-2F93-471F-8713-AD783BB60808}">
  <dimension ref="B1:C7"/>
  <sheetViews>
    <sheetView workbookViewId="0">
      <selection activeCell="F4" sqref="F4"/>
    </sheetView>
  </sheetViews>
  <sheetFormatPr defaultRowHeight="17.399999999999999" x14ac:dyDescent="0.4"/>
  <cols>
    <col min="1" max="1" width="2.59765625" customWidth="1"/>
    <col min="2" max="2" width="13.09765625" bestFit="1" customWidth="1"/>
    <col min="3" max="3" width="11.69921875" bestFit="1" customWidth="1"/>
  </cols>
  <sheetData>
    <row r="1" spans="2:3" x14ac:dyDescent="0.4">
      <c r="B1" s="41" t="s">
        <v>209</v>
      </c>
      <c r="C1" s="41"/>
    </row>
    <row r="2" spans="2:3" x14ac:dyDescent="0.4">
      <c r="B2" s="2"/>
    </row>
    <row r="3" spans="2:3" x14ac:dyDescent="0.4">
      <c r="B3" s="11" t="s">
        <v>210</v>
      </c>
      <c r="C3" s="13">
        <v>316624.95672293013</v>
      </c>
    </row>
    <row r="4" spans="2:3" x14ac:dyDescent="0.4">
      <c r="B4" s="11" t="s">
        <v>208</v>
      </c>
      <c r="C4" s="3">
        <v>36</v>
      </c>
    </row>
    <row r="5" spans="2:3" x14ac:dyDescent="0.4">
      <c r="B5" s="11" t="s">
        <v>211</v>
      </c>
      <c r="C5" s="12">
        <v>3.5000000000000003E-2</v>
      </c>
    </row>
    <row r="6" spans="2:3" x14ac:dyDescent="0.4">
      <c r="B6" s="11" t="s">
        <v>213</v>
      </c>
      <c r="C6" s="14">
        <f>C3*C4</f>
        <v>11398498.442025485</v>
      </c>
    </row>
    <row r="7" spans="2:3" x14ac:dyDescent="0.4">
      <c r="B7" s="11" t="s">
        <v>212</v>
      </c>
      <c r="C7" s="14">
        <f>FV(C5/12,C4,-C3)</f>
        <v>11999999.999999998</v>
      </c>
    </row>
  </sheetData>
  <mergeCells count="1">
    <mergeCell ref="B1:C1"/>
  </mergeCells>
  <phoneticPr fontId="1" type="noConversion"/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5753E9E-1235-41A6-9849-3F3730735338}">
  <dimension ref="A1:H11"/>
  <sheetViews>
    <sheetView workbookViewId="0">
      <selection activeCell="Q7" sqref="Q7"/>
    </sheetView>
  </sheetViews>
  <sheetFormatPr defaultRowHeight="17.399999999999999" x14ac:dyDescent="0.4"/>
  <cols>
    <col min="2" max="8" width="7.09765625" customWidth="1"/>
    <col min="9" max="9" width="5.59765625" customWidth="1"/>
    <col min="10" max="10" width="10.59765625" customWidth="1"/>
  </cols>
  <sheetData>
    <row r="1" spans="1:8" ht="21" x14ac:dyDescent="0.4">
      <c r="A1" s="34" t="s">
        <v>214</v>
      </c>
      <c r="B1" s="34"/>
      <c r="C1" s="34"/>
      <c r="D1" s="34"/>
      <c r="E1" s="34"/>
      <c r="F1" s="34"/>
      <c r="G1" s="34"/>
      <c r="H1" s="34"/>
    </row>
    <row r="3" spans="1:8" x14ac:dyDescent="0.4">
      <c r="A3" s="28" t="s">
        <v>8</v>
      </c>
      <c r="B3" s="28" t="s">
        <v>215</v>
      </c>
      <c r="C3" s="28" t="s">
        <v>216</v>
      </c>
      <c r="D3" s="28" t="s">
        <v>217</v>
      </c>
      <c r="E3" s="28" t="s">
        <v>218</v>
      </c>
      <c r="F3" s="28" t="s">
        <v>219</v>
      </c>
      <c r="G3" s="28" t="s">
        <v>220</v>
      </c>
      <c r="H3" s="28" t="s">
        <v>46</v>
      </c>
    </row>
    <row r="4" spans="1:8" x14ac:dyDescent="0.4">
      <c r="A4" s="3" t="s">
        <v>221</v>
      </c>
      <c r="B4" s="3">
        <v>85</v>
      </c>
      <c r="C4" s="3">
        <v>94</v>
      </c>
      <c r="D4" s="3">
        <v>81</v>
      </c>
      <c r="E4" s="3">
        <v>82</v>
      </c>
      <c r="F4" s="3">
        <v>82</v>
      </c>
      <c r="G4" s="3">
        <v>77</v>
      </c>
      <c r="H4" s="15">
        <f>AVERAGE(B4:G4)</f>
        <v>83.5</v>
      </c>
    </row>
    <row r="5" spans="1:8" x14ac:dyDescent="0.4">
      <c r="A5" s="3" t="s">
        <v>226</v>
      </c>
      <c r="B5" s="3">
        <v>67</v>
      </c>
      <c r="C5" s="3">
        <v>66</v>
      </c>
      <c r="D5" s="3">
        <v>71</v>
      </c>
      <c r="E5" s="3">
        <v>56</v>
      </c>
      <c r="F5" s="3">
        <v>60</v>
      </c>
      <c r="G5" s="3">
        <v>57</v>
      </c>
      <c r="H5" s="15">
        <f t="shared" ref="H5:H11" si="0">AVERAGE(B5:G5)</f>
        <v>62.833333333333336</v>
      </c>
    </row>
    <row r="6" spans="1:8" x14ac:dyDescent="0.4">
      <c r="A6" s="3" t="s">
        <v>227</v>
      </c>
      <c r="B6" s="3">
        <v>81</v>
      </c>
      <c r="C6" s="3">
        <v>84</v>
      </c>
      <c r="D6" s="3">
        <v>90</v>
      </c>
      <c r="E6" s="3">
        <v>92</v>
      </c>
      <c r="F6" s="3">
        <v>88</v>
      </c>
      <c r="G6" s="3">
        <v>91</v>
      </c>
      <c r="H6" s="15">
        <f t="shared" si="0"/>
        <v>87.666666666666671</v>
      </c>
    </row>
    <row r="7" spans="1:8" x14ac:dyDescent="0.4">
      <c r="A7" s="3" t="s">
        <v>224</v>
      </c>
      <c r="B7" s="3">
        <v>76</v>
      </c>
      <c r="C7" s="3">
        <v>72</v>
      </c>
      <c r="D7" s="3">
        <v>71</v>
      </c>
      <c r="E7" s="3">
        <v>66</v>
      </c>
      <c r="F7" s="3">
        <v>74</v>
      </c>
      <c r="G7" s="3">
        <v>63</v>
      </c>
      <c r="H7" s="15">
        <f t="shared" si="0"/>
        <v>70.333333333333329</v>
      </c>
    </row>
    <row r="8" spans="1:8" x14ac:dyDescent="0.4">
      <c r="A8" s="3" t="s">
        <v>228</v>
      </c>
      <c r="B8" s="3">
        <v>92</v>
      </c>
      <c r="C8" s="3">
        <v>93</v>
      </c>
      <c r="D8" s="3">
        <v>91</v>
      </c>
      <c r="E8" s="3">
        <v>94</v>
      </c>
      <c r="F8" s="3">
        <v>95</v>
      </c>
      <c r="G8" s="3">
        <v>92</v>
      </c>
      <c r="H8" s="15">
        <f t="shared" si="0"/>
        <v>92.833333333333329</v>
      </c>
    </row>
    <row r="9" spans="1:8" x14ac:dyDescent="0.4">
      <c r="A9" s="3" t="s">
        <v>222</v>
      </c>
      <c r="B9" s="3">
        <v>94</v>
      </c>
      <c r="C9" s="3">
        <v>96</v>
      </c>
      <c r="D9" s="3">
        <v>97</v>
      </c>
      <c r="E9" s="3">
        <v>97</v>
      </c>
      <c r="F9" s="3">
        <v>95</v>
      </c>
      <c r="G9" s="3">
        <v>98</v>
      </c>
      <c r="H9" s="15">
        <f t="shared" si="0"/>
        <v>96.166666666666671</v>
      </c>
    </row>
    <row r="10" spans="1:8" x14ac:dyDescent="0.4">
      <c r="A10" s="3" t="s">
        <v>223</v>
      </c>
      <c r="B10" s="3">
        <v>78</v>
      </c>
      <c r="C10" s="3">
        <v>80</v>
      </c>
      <c r="D10" s="3">
        <v>81</v>
      </c>
      <c r="E10" s="3">
        <v>76</v>
      </c>
      <c r="F10" s="3">
        <v>76</v>
      </c>
      <c r="G10" s="3">
        <v>78</v>
      </c>
      <c r="H10" s="15">
        <f t="shared" si="0"/>
        <v>78.166666666666671</v>
      </c>
    </row>
    <row r="11" spans="1:8" x14ac:dyDescent="0.4">
      <c r="A11" s="3" t="s">
        <v>225</v>
      </c>
      <c r="B11" s="3">
        <v>83</v>
      </c>
      <c r="C11" s="3">
        <v>83</v>
      </c>
      <c r="D11" s="3">
        <v>90</v>
      </c>
      <c r="E11" s="3">
        <v>78</v>
      </c>
      <c r="F11" s="3">
        <v>86</v>
      </c>
      <c r="G11" s="3">
        <v>89</v>
      </c>
      <c r="H11" s="15">
        <f t="shared" si="0"/>
        <v>84.833333333333329</v>
      </c>
    </row>
  </sheetData>
  <mergeCells count="1">
    <mergeCell ref="A1:H1"/>
  </mergeCells>
  <phoneticPr fontId="1" type="noConversion"/>
  <pageMargins left="0.7" right="0.7" top="0.75" bottom="0.75" header="0.3" footer="0.3"/>
  <drawing r:id="rId1"/>
  <legacyDrawing r:id="rId2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8193" r:id="rId3" name="Button 1">
              <controlPr defaultSize="0" print="0" autoFill="0" autoPict="0" macro="[0]!평균">
                <anchor moveWithCells="1" sizeWithCells="1">
                  <from>
                    <xdr:col>9</xdr:col>
                    <xdr:colOff>0</xdr:colOff>
                    <xdr:row>2</xdr:row>
                    <xdr:rowOff>0</xdr:rowOff>
                  </from>
                  <to>
                    <xdr:col>10</xdr:col>
                    <xdr:colOff>0</xdr:colOff>
                    <xdr:row>4</xdr:row>
                    <xdr:rowOff>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C36D939-96C4-4BD7-8A94-423618CA3027}">
  <dimension ref="A1:F9"/>
  <sheetViews>
    <sheetView tabSelected="1" topLeftCell="A12" workbookViewId="0">
      <selection activeCell="Q20" sqref="Q20"/>
    </sheetView>
  </sheetViews>
  <sheetFormatPr defaultRowHeight="17.399999999999999" x14ac:dyDescent="0.4"/>
  <sheetData>
    <row r="1" spans="1:6" ht="21" x14ac:dyDescent="0.4">
      <c r="A1" s="34" t="s">
        <v>230</v>
      </c>
      <c r="B1" s="34"/>
      <c r="C1" s="34"/>
      <c r="D1" s="34"/>
      <c r="E1" s="34"/>
      <c r="F1" s="34"/>
    </row>
    <row r="3" spans="1:6" x14ac:dyDescent="0.4">
      <c r="A3" s="3" t="s">
        <v>229</v>
      </c>
      <c r="B3" s="3" t="s">
        <v>231</v>
      </c>
      <c r="C3" s="3" t="s">
        <v>232</v>
      </c>
      <c r="D3" s="3" t="s">
        <v>233</v>
      </c>
      <c r="E3" s="3" t="s">
        <v>234</v>
      </c>
      <c r="F3" s="3" t="s">
        <v>235</v>
      </c>
    </row>
    <row r="4" spans="1:6" x14ac:dyDescent="0.4">
      <c r="A4" s="3" t="s">
        <v>236</v>
      </c>
      <c r="B4" s="16">
        <v>6240</v>
      </c>
      <c r="C4" s="16">
        <v>7350</v>
      </c>
      <c r="D4" s="16">
        <v>8130</v>
      </c>
      <c r="E4" s="16">
        <v>7530</v>
      </c>
      <c r="F4" s="16">
        <f>SUM(B4:E4)</f>
        <v>29250</v>
      </c>
    </row>
    <row r="5" spans="1:6" x14ac:dyDescent="0.4">
      <c r="A5" s="3" t="s">
        <v>237</v>
      </c>
      <c r="B5" s="16">
        <v>5880</v>
      </c>
      <c r="C5" s="16">
        <v>6780</v>
      </c>
      <c r="D5" s="16">
        <v>7500</v>
      </c>
      <c r="E5" s="16">
        <v>7020</v>
      </c>
      <c r="F5" s="16">
        <f t="shared" ref="F5:F9" si="0">SUM(B5:E5)</f>
        <v>27180</v>
      </c>
    </row>
    <row r="6" spans="1:6" x14ac:dyDescent="0.4">
      <c r="A6" s="3" t="s">
        <v>238</v>
      </c>
      <c r="B6" s="16">
        <v>7410</v>
      </c>
      <c r="C6" s="16">
        <v>8490</v>
      </c>
      <c r="D6" s="16">
        <v>9630</v>
      </c>
      <c r="E6" s="16">
        <v>11230</v>
      </c>
      <c r="F6" s="16">
        <f t="shared" si="0"/>
        <v>36760</v>
      </c>
    </row>
    <row r="7" spans="1:6" x14ac:dyDescent="0.4">
      <c r="A7" s="3" t="s">
        <v>239</v>
      </c>
      <c r="B7" s="16">
        <v>6600</v>
      </c>
      <c r="C7" s="16">
        <v>9030</v>
      </c>
      <c r="D7" s="16">
        <v>8280</v>
      </c>
      <c r="E7" s="16">
        <v>9600</v>
      </c>
      <c r="F7" s="16">
        <f t="shared" si="0"/>
        <v>33510</v>
      </c>
    </row>
    <row r="8" spans="1:6" x14ac:dyDescent="0.4">
      <c r="A8" s="3" t="s">
        <v>240</v>
      </c>
      <c r="B8" s="16">
        <v>4770</v>
      </c>
      <c r="C8" s="16">
        <v>5460</v>
      </c>
      <c r="D8" s="16">
        <v>7200</v>
      </c>
      <c r="E8" s="16">
        <v>6540</v>
      </c>
      <c r="F8" s="16">
        <f t="shared" si="0"/>
        <v>23970</v>
      </c>
    </row>
    <row r="9" spans="1:6" x14ac:dyDescent="0.4">
      <c r="A9" s="3" t="s">
        <v>241</v>
      </c>
      <c r="B9" s="16">
        <v>8010</v>
      </c>
      <c r="C9" s="16">
        <v>10880</v>
      </c>
      <c r="D9" s="16">
        <v>9600</v>
      </c>
      <c r="E9" s="16">
        <v>11070</v>
      </c>
      <c r="F9" s="16">
        <f t="shared" si="0"/>
        <v>39560</v>
      </c>
    </row>
  </sheetData>
  <mergeCells count="1">
    <mergeCell ref="A1:F1"/>
  </mergeCells>
  <phoneticPr fontId="1" type="noConversion"/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워크시트</vt:lpstr>
      </vt:variant>
      <vt:variant>
        <vt:i4>8</vt:i4>
      </vt:variant>
    </vt:vector>
  </HeadingPairs>
  <TitlesOfParts>
    <vt:vector size="8" baseType="lpstr">
      <vt:lpstr>기본작업-1</vt:lpstr>
      <vt:lpstr>기본작업-2</vt:lpstr>
      <vt:lpstr>기본작업-3</vt:lpstr>
      <vt:lpstr>계산작업</vt:lpstr>
      <vt:lpstr>분석작업-1</vt:lpstr>
      <vt:lpstr>분석작업-2</vt:lpstr>
      <vt:lpstr>매크로작업</vt:lpstr>
      <vt:lpstr>차트작업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김종일</dc:creator>
  <cp:lastModifiedBy>User</cp:lastModifiedBy>
  <dcterms:created xsi:type="dcterms:W3CDTF">2025-02-05T04:40:07Z</dcterms:created>
  <dcterms:modified xsi:type="dcterms:W3CDTF">2025-11-28T12:21:38Z</dcterms:modified>
</cp:coreProperties>
</file>