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풀었던거\"/>
    </mc:Choice>
  </mc:AlternateContent>
  <xr:revisionPtr revIDLastSave="0" documentId="8_{D5A26CB2-EEF3-4F24-AF0A-C4F3C8020CB0}" xr6:coauthVersionLast="47" xr6:coauthVersionMax="47" xr10:uidLastSave="{00000000-0000-0000-0000-000000000000}"/>
  <bookViews>
    <workbookView xWindow="-108" yWindow="-108" windowWidth="23256" windowHeight="12456" tabRatio="899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1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definedNames>
    <definedName name="_xlnm._FilterDatabase" localSheetId="5" hidden="1">'분석작업-1'!$A$3:$I$12</definedName>
  </definedName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4" l="1"/>
  <c r="E29" i="4"/>
  <c r="E30" i="4"/>
  <c r="E31" i="4"/>
  <c r="E32" i="4"/>
  <c r="E33" i="4"/>
  <c r="E34" i="4"/>
  <c r="E35" i="4"/>
  <c r="E28" i="4"/>
  <c r="D16" i="4"/>
  <c r="D12" i="4"/>
  <c r="C12" i="4"/>
  <c r="D11" i="4"/>
  <c r="C11" i="4"/>
  <c r="I5" i="7"/>
  <c r="I6" i="7"/>
  <c r="I7" i="7"/>
  <c r="I8" i="7"/>
  <c r="I9" i="7"/>
  <c r="I10" i="7"/>
  <c r="I11" i="7"/>
  <c r="I12" i="7"/>
  <c r="I13" i="7"/>
  <c r="I4" i="7"/>
  <c r="I5" i="8"/>
  <c r="I6" i="8"/>
  <c r="I7" i="8"/>
  <c r="I8" i="8"/>
  <c r="I9" i="8"/>
  <c r="I10" i="8"/>
  <c r="I11" i="8"/>
  <c r="I12" i="8"/>
  <c r="I13" i="8"/>
  <c r="I4" i="8"/>
  <c r="E5" i="10"/>
  <c r="F5" i="10" s="1"/>
  <c r="E6" i="10"/>
  <c r="F6" i="10"/>
  <c r="E7" i="10"/>
  <c r="F7" i="10" s="1"/>
  <c r="E8" i="10"/>
  <c r="F8" i="10" s="1"/>
  <c r="F4" i="10"/>
  <c r="E4" i="10"/>
  <c r="G5" i="6"/>
  <c r="G6" i="6"/>
  <c r="G7" i="6"/>
  <c r="G8" i="6"/>
  <c r="G9" i="6"/>
  <c r="G10" i="6"/>
  <c r="G11" i="6"/>
  <c r="G12" i="6"/>
  <c r="G4" i="6"/>
  <c r="I5" i="6"/>
  <c r="I6" i="6"/>
  <c r="I7" i="6"/>
  <c r="I8" i="6"/>
  <c r="I9" i="6"/>
  <c r="I10" i="6"/>
  <c r="I11" i="6"/>
  <c r="I12" i="6"/>
  <c r="I4" i="6"/>
  <c r="E13" i="6"/>
  <c r="F13" i="6"/>
  <c r="H13" i="6"/>
  <c r="D13" i="6"/>
  <c r="F5" i="3"/>
  <c r="F6" i="3"/>
  <c r="F7" i="3"/>
  <c r="F8" i="3"/>
  <c r="F9" i="3"/>
  <c r="F10" i="3"/>
  <c r="F11" i="3"/>
  <c r="F12" i="3"/>
  <c r="F4" i="3"/>
  <c r="G1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3" authorId="0" shapeId="0" xr:uid="{3CF51938-ADAC-40E8-B586-3FFC56D3D7D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2025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학기</t>
        </r>
      </text>
    </comment>
  </commentList>
</comments>
</file>

<file path=xl/sharedStrings.xml><?xml version="1.0" encoding="utf-8"?>
<sst xmlns="http://schemas.openxmlformats.org/spreadsheetml/2006/main" count="432" uniqueCount="314">
  <si>
    <t>㈜서울상사의 건물관리 대장</t>
  </si>
  <si>
    <t>번호</t>
  </si>
  <si>
    <t>진달호</t>
  </si>
  <si>
    <t>[표1]</t>
  </si>
  <si>
    <t>성적표</t>
  </si>
  <si>
    <t>성명</t>
  </si>
  <si>
    <t>학과</t>
  </si>
  <si>
    <t>영어</t>
  </si>
  <si>
    <t>수학</t>
  </si>
  <si>
    <t>전현수</t>
  </si>
  <si>
    <t>건축과</t>
  </si>
  <si>
    <t>김명훈</t>
  </si>
  <si>
    <t>기계과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</si>
  <si>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</si>
  <si>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</si>
  <si>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</si>
  <si>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</si>
  <si>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</si>
  <si>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</si>
  <si>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</si>
  <si>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표준편차</t>
  </si>
  <si>
    <t>분산</t>
  </si>
  <si>
    <t>[표2]</t>
    <phoneticPr fontId="1" type="noConversion"/>
  </si>
  <si>
    <t>지사별 매출거래실적</t>
    <phoneticPr fontId="1" type="noConversion"/>
  </si>
  <si>
    <t>지사명</t>
  </si>
  <si>
    <t>매출액</t>
  </si>
  <si>
    <t>거래기간</t>
  </si>
  <si>
    <t>평가</t>
  </si>
  <si>
    <t>서울</t>
  </si>
  <si>
    <t>인천</t>
  </si>
  <si>
    <t>수원</t>
  </si>
  <si>
    <t>용인</t>
  </si>
  <si>
    <t>이천</t>
  </si>
  <si>
    <t>여주</t>
  </si>
  <si>
    <t>파주</t>
  </si>
  <si>
    <t>대구</t>
  </si>
  <si>
    <t>여천</t>
  </si>
  <si>
    <t>홍천</t>
  </si>
  <si>
    <t>[표3]</t>
    <phoneticPr fontId="1" type="noConversion"/>
  </si>
  <si>
    <t>수학경시대회 결과</t>
    <phoneticPr fontId="1" type="noConversion"/>
  </si>
  <si>
    <t>참가번호</t>
  </si>
  <si>
    <t>학교명</t>
  </si>
  <si>
    <t>득점</t>
  </si>
  <si>
    <t>결과</t>
  </si>
  <si>
    <t>성산중</t>
  </si>
  <si>
    <t>성서중</t>
  </si>
  <si>
    <t>신수중</t>
  </si>
  <si>
    <t>중암중</t>
  </si>
  <si>
    <t>동도중</t>
  </si>
  <si>
    <t>상암중</t>
  </si>
  <si>
    <t>아현중</t>
  </si>
  <si>
    <t>군자중</t>
  </si>
  <si>
    <t>마포중</t>
  </si>
  <si>
    <t>[표4]</t>
    <phoneticPr fontId="1" type="noConversion"/>
  </si>
  <si>
    <t>택배 요금표</t>
    <phoneticPr fontId="1" type="noConversion"/>
  </si>
  <si>
    <t>광주</t>
  </si>
  <si>
    <t>제주</t>
  </si>
  <si>
    <t>&lt;지역번호표&gt;</t>
    <phoneticPr fontId="1" type="noConversion"/>
  </si>
  <si>
    <t>지역</t>
  </si>
  <si>
    <t>택배요금</t>
    <phoneticPr fontId="1" type="noConversion"/>
  </si>
  <si>
    <t>출발</t>
    <phoneticPr fontId="1" type="noConversion"/>
  </si>
  <si>
    <t>도착</t>
    <phoneticPr fontId="1" type="noConversion"/>
  </si>
  <si>
    <t>인천</t>
    <phoneticPr fontId="1" type="noConversion"/>
  </si>
  <si>
    <t>제주</t>
    <phoneticPr fontId="1" type="noConversion"/>
  </si>
  <si>
    <t>[표5]</t>
    <phoneticPr fontId="1" type="noConversion"/>
  </si>
  <si>
    <t>회원관리현황</t>
    <phoneticPr fontId="1" type="noConversion"/>
  </si>
  <si>
    <t>회원코드</t>
  </si>
  <si>
    <t>회원명</t>
  </si>
  <si>
    <t>성별</t>
  </si>
  <si>
    <t>가입일</t>
  </si>
  <si>
    <t>g-21-h</t>
  </si>
  <si>
    <t>박지연</t>
  </si>
  <si>
    <t>여</t>
  </si>
  <si>
    <t>f-22-w</t>
  </si>
  <si>
    <t>김은기</t>
  </si>
  <si>
    <t>남</t>
  </si>
  <si>
    <t>n-20-v</t>
  </si>
  <si>
    <t>이시아</t>
  </si>
  <si>
    <t>g-22-y</t>
  </si>
  <si>
    <t>조민선</t>
  </si>
  <si>
    <t>k-21-e</t>
  </si>
  <si>
    <t>유준상</t>
  </si>
  <si>
    <t>g-22-k</t>
  </si>
  <si>
    <t>허영민</t>
  </si>
  <si>
    <t>c-20-s</t>
  </si>
  <si>
    <t>홍은희</t>
  </si>
  <si>
    <t>a-21-r</t>
  </si>
  <si>
    <t>서하윤</t>
  </si>
  <si>
    <t>가입기간</t>
    <phoneticPr fontId="1" type="noConversion"/>
  </si>
  <si>
    <t>학번</t>
  </si>
  <si>
    <t>성적</t>
  </si>
  <si>
    <t>중간</t>
  </si>
  <si>
    <t>기말</t>
  </si>
  <si>
    <t>출석</t>
  </si>
  <si>
    <t>평소</t>
  </si>
  <si>
    <t>합계</t>
  </si>
  <si>
    <t>권오태</t>
  </si>
  <si>
    <t>A+</t>
  </si>
  <si>
    <t>김근영</t>
  </si>
  <si>
    <t>B</t>
  </si>
  <si>
    <t>도윤주</t>
  </si>
  <si>
    <t>A</t>
  </si>
  <si>
    <t>라창규</t>
  </si>
  <si>
    <t>민희진</t>
  </si>
  <si>
    <t>박성실</t>
  </si>
  <si>
    <t>조대호</t>
  </si>
  <si>
    <t>B+</t>
  </si>
  <si>
    <t>한기자</t>
  </si>
  <si>
    <t>홍길동</t>
  </si>
  <si>
    <t>C+</t>
  </si>
  <si>
    <t>하반기 신입사원 지원 현황</t>
    <phoneticPr fontId="1" type="noConversion"/>
  </si>
  <si>
    <t>지원부서</t>
  </si>
  <si>
    <t>필기</t>
  </si>
  <si>
    <t>자격증</t>
  </si>
  <si>
    <t>면접</t>
  </si>
  <si>
    <t>평균</t>
  </si>
  <si>
    <t>권유식</t>
  </si>
  <si>
    <t>총무부</t>
  </si>
  <si>
    <t>합격</t>
  </si>
  <si>
    <t>고광명</t>
  </si>
  <si>
    <t>영업부</t>
  </si>
  <si>
    <t>김순식</t>
  </si>
  <si>
    <t>인사부</t>
  </si>
  <si>
    <t>불합격</t>
  </si>
  <si>
    <t>도현명</t>
  </si>
  <si>
    <t>박문수</t>
  </si>
  <si>
    <t>홍보부</t>
  </si>
  <si>
    <t>이기자</t>
  </si>
  <si>
    <t>관리부</t>
  </si>
  <si>
    <t>하지만</t>
  </si>
  <si>
    <t>한기철</t>
  </si>
  <si>
    <t>정보처리과 성적처리</t>
  </si>
  <si>
    <t>영업사원별 급여 현황</t>
    <phoneticPr fontId="1" type="noConversion"/>
  </si>
  <si>
    <t>사원명</t>
  </si>
  <si>
    <t>소속지점</t>
  </si>
  <si>
    <t>직급</t>
  </si>
  <si>
    <t>기본급</t>
  </si>
  <si>
    <t>판매실적</t>
  </si>
  <si>
    <t>성과급</t>
  </si>
  <si>
    <t>총급여</t>
  </si>
  <si>
    <t>세금공제율</t>
  </si>
  <si>
    <t>지급급여</t>
  </si>
  <si>
    <t>종로</t>
  </si>
  <si>
    <t>4급</t>
  </si>
  <si>
    <t>박찬훈</t>
  </si>
  <si>
    <t>서초</t>
  </si>
  <si>
    <t>김덕진</t>
  </si>
  <si>
    <t>강남</t>
  </si>
  <si>
    <t>5급</t>
  </si>
  <si>
    <t>이소라</t>
  </si>
  <si>
    <t>3급</t>
  </si>
  <si>
    <t>김종택</t>
  </si>
  <si>
    <t>정영일</t>
  </si>
  <si>
    <t>강북</t>
  </si>
  <si>
    <t>2급</t>
  </si>
  <si>
    <t>최수형</t>
  </si>
  <si>
    <t>한우규</t>
  </si>
  <si>
    <t>이명섭</t>
  </si>
  <si>
    <t>8월 컴퓨터(PC) 판매현황</t>
    <phoneticPr fontId="1" type="noConversion"/>
  </si>
  <si>
    <t>사원코드</t>
  </si>
  <si>
    <t>소속팀</t>
  </si>
  <si>
    <t>P550</t>
  </si>
  <si>
    <t>P700</t>
  </si>
  <si>
    <t>P800</t>
  </si>
  <si>
    <t>총매출액</t>
  </si>
  <si>
    <t>이익금</t>
  </si>
  <si>
    <t>순위</t>
  </si>
  <si>
    <t>A01</t>
  </si>
  <si>
    <t>김형민</t>
  </si>
  <si>
    <t>영업A팀</t>
  </si>
  <si>
    <t>B02</t>
  </si>
  <si>
    <t>조보람</t>
  </si>
  <si>
    <t>영업B팀</t>
  </si>
  <si>
    <t>C03</t>
  </si>
  <si>
    <t>고신애</t>
  </si>
  <si>
    <t>영업C팀</t>
  </si>
  <si>
    <t>A02</t>
  </si>
  <si>
    <t>이승혁</t>
  </si>
  <si>
    <t>C01</t>
  </si>
  <si>
    <t>신길자</t>
  </si>
  <si>
    <t>C02</t>
  </si>
  <si>
    <t>박수동</t>
  </si>
  <si>
    <t>B03</t>
  </si>
  <si>
    <t>서수일</t>
  </si>
  <si>
    <t>B01</t>
  </si>
  <si>
    <t>소성환</t>
  </si>
  <si>
    <t>A03</t>
  </si>
  <si>
    <t>김애자</t>
  </si>
  <si>
    <t>합계</t>
    <phoneticPr fontId="1" type="noConversion"/>
  </si>
  <si>
    <t>영업 현황표</t>
    <phoneticPr fontId="1" type="noConversion"/>
  </si>
  <si>
    <t>도서명</t>
  </si>
  <si>
    <t>제작비용</t>
  </si>
  <si>
    <t>판매단가</t>
  </si>
  <si>
    <t>판매량</t>
  </si>
  <si>
    <t>전산개론</t>
  </si>
  <si>
    <t>인터넷</t>
  </si>
  <si>
    <t>자바</t>
  </si>
  <si>
    <t>엑셀2021</t>
    <phoneticPr fontId="1" type="noConversion"/>
  </si>
  <si>
    <t>한글2022</t>
    <phoneticPr fontId="1" type="noConversion"/>
  </si>
  <si>
    <t>전자상거래 성적 일람표</t>
    <phoneticPr fontId="1" type="noConversion"/>
  </si>
  <si>
    <t>이름</t>
  </si>
  <si>
    <t>과제</t>
  </si>
  <si>
    <t>김선희</t>
  </si>
  <si>
    <t>A001</t>
  </si>
  <si>
    <t>전자상거래과</t>
  </si>
  <si>
    <t>F</t>
  </si>
  <si>
    <t>권진현</t>
  </si>
  <si>
    <t>B001</t>
  </si>
  <si>
    <t>E-BUSINESS과</t>
  </si>
  <si>
    <t>안진이</t>
  </si>
  <si>
    <t>C001</t>
  </si>
  <si>
    <t>인터넷정보과</t>
  </si>
  <si>
    <t>이종택</t>
  </si>
  <si>
    <t>A004</t>
  </si>
  <si>
    <t>정자상거래과</t>
  </si>
  <si>
    <t>M</t>
  </si>
  <si>
    <t>허진희</t>
  </si>
  <si>
    <t>C003</t>
  </si>
  <si>
    <t>박선교</t>
  </si>
  <si>
    <t>D001</t>
  </si>
  <si>
    <t>컴퓨터과</t>
  </si>
  <si>
    <t>최석두</t>
  </si>
  <si>
    <t>B002</t>
  </si>
  <si>
    <t>홍나리</t>
  </si>
  <si>
    <t>D002</t>
  </si>
  <si>
    <t>박인숙</t>
  </si>
  <si>
    <t>C002</t>
  </si>
  <si>
    <t>나진규</t>
  </si>
  <si>
    <t>D003</t>
  </si>
  <si>
    <t>고객포인트 관리</t>
    <phoneticPr fontId="1" type="noConversion"/>
  </si>
  <si>
    <t>고객번호</t>
  </si>
  <si>
    <t>주소</t>
  </si>
  <si>
    <t>구매실적</t>
  </si>
  <si>
    <t>거래회수</t>
  </si>
  <si>
    <t>구매포인트</t>
  </si>
  <si>
    <t>설문포인트</t>
  </si>
  <si>
    <t>빈도포인트</t>
  </si>
  <si>
    <t>C94023</t>
  </si>
  <si>
    <t>박거상</t>
  </si>
  <si>
    <t>광주광역시</t>
  </si>
  <si>
    <t>우수고객</t>
  </si>
  <si>
    <t>B90120</t>
  </si>
  <si>
    <t>한심해</t>
  </si>
  <si>
    <t>대전광역시</t>
  </si>
  <si>
    <t>A93055</t>
  </si>
  <si>
    <t>최고봉</t>
  </si>
  <si>
    <t>서울특별시</t>
  </si>
  <si>
    <t>특별고객</t>
  </si>
  <si>
    <t>C92050</t>
  </si>
  <si>
    <t>김민수</t>
  </si>
  <si>
    <t>B96255</t>
  </si>
  <si>
    <t>고정해</t>
  </si>
  <si>
    <t>B99130</t>
  </si>
  <si>
    <t>신선해</t>
  </si>
  <si>
    <t>C98030</t>
  </si>
  <si>
    <t>송아지</t>
  </si>
  <si>
    <t>일반고객</t>
  </si>
  <si>
    <t>A88001</t>
  </si>
  <si>
    <t>강효자</t>
  </si>
  <si>
    <t>A95010</t>
  </si>
  <si>
    <t>이미지</t>
  </si>
  <si>
    <t>B91038</t>
  </si>
  <si>
    <t>김예술</t>
  </si>
  <si>
    <t>작성일 :</t>
    <phoneticPr fontId="1" type="noConversion"/>
  </si>
  <si>
    <t>번호</t>
    <phoneticPr fontId="1" type="noConversion"/>
  </si>
  <si>
    <t>건물명</t>
    <phoneticPr fontId="1" type="noConversion"/>
  </si>
  <si>
    <t>대화201호</t>
    <phoneticPr fontId="1" type="noConversion"/>
  </si>
  <si>
    <t>대화202호</t>
    <phoneticPr fontId="1" type="noConversion"/>
  </si>
  <si>
    <t>대화203호</t>
    <phoneticPr fontId="1" type="noConversion"/>
  </si>
  <si>
    <t>목련101호</t>
    <phoneticPr fontId="1" type="noConversion"/>
  </si>
  <si>
    <t>고려601호</t>
    <phoneticPr fontId="1" type="noConversion"/>
  </si>
  <si>
    <t>고려602호</t>
    <phoneticPr fontId="1" type="noConversion"/>
  </si>
  <si>
    <t>파일명</t>
    <phoneticPr fontId="1" type="noConversion"/>
  </si>
  <si>
    <t>소재지</t>
    <phoneticPr fontId="1" type="noConversion"/>
  </si>
  <si>
    <t>서울 강남</t>
    <phoneticPr fontId="1" type="noConversion"/>
  </si>
  <si>
    <t>서울 강북</t>
    <phoneticPr fontId="1" type="noConversion"/>
  </si>
  <si>
    <t>평수</t>
    <phoneticPr fontId="1" type="noConversion"/>
  </si>
  <si>
    <t>계약자</t>
    <phoneticPr fontId="1" type="noConversion"/>
  </si>
  <si>
    <t>정찬후</t>
    <phoneticPr fontId="1" type="noConversion"/>
  </si>
  <si>
    <t>나도명</t>
    <phoneticPr fontId="1" type="noConversion"/>
  </si>
  <si>
    <t>이범수</t>
    <phoneticPr fontId="1" type="noConversion"/>
  </si>
  <si>
    <t>강남구</t>
    <phoneticPr fontId="1" type="noConversion"/>
  </si>
  <si>
    <t>진달호</t>
    <phoneticPr fontId="1" type="noConversion"/>
  </si>
  <si>
    <t>정영근</t>
    <phoneticPr fontId="1" type="noConversion"/>
  </si>
  <si>
    <t>계약금액</t>
    <phoneticPr fontId="1" type="noConversion"/>
  </si>
  <si>
    <t>단위 : 만원</t>
    <phoneticPr fontId="1" type="noConversion"/>
  </si>
  <si>
    <t>DA-10001</t>
    <phoneticPr fontId="1" type="noConversion"/>
  </si>
  <si>
    <t>DA-10002</t>
    <phoneticPr fontId="1" type="noConversion"/>
  </si>
  <si>
    <t>DA-10003</t>
  </si>
  <si>
    <t>MA-10003</t>
    <phoneticPr fontId="1" type="noConversion"/>
  </si>
  <si>
    <t>GB-10011</t>
    <phoneticPr fontId="1" type="noConversion"/>
  </si>
  <si>
    <t>GB-10012</t>
    <phoneticPr fontId="1" type="noConversion"/>
  </si>
  <si>
    <t>*인터넷정보검색 成績 현황*</t>
    <phoneticPr fontId="1" type="noConversion"/>
  </si>
  <si>
    <t>단문점수</t>
  </si>
  <si>
    <t>장문점수</t>
  </si>
  <si>
    <t>문서작성</t>
  </si>
  <si>
    <t>태도점수</t>
  </si>
  <si>
    <t>총점</t>
  </si>
  <si>
    <t>문서등급</t>
  </si>
  <si>
    <t>김성룡</t>
  </si>
  <si>
    <t>김철수</t>
  </si>
  <si>
    <t>C</t>
  </si>
  <si>
    <t>박연서</t>
  </si>
  <si>
    <t>박병서</t>
  </si>
  <si>
    <t>이희용</t>
  </si>
  <si>
    <t>이철희</t>
  </si>
  <si>
    <t>D</t>
  </si>
  <si>
    <t>장길산</t>
  </si>
  <si>
    <t>장창하</t>
  </si>
  <si>
    <t>한태수</t>
  </si>
  <si>
    <t>최고점수</t>
  </si>
  <si>
    <t>(모두)</t>
  </si>
  <si>
    <t>총합계</t>
  </si>
  <si>
    <t>평균 : 이익금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</si>
</sst>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_ "/>
    <numFmt numFmtId="178" formatCode="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41" fontId="0" fillId="0" borderId="1" xfId="0" applyNumberFormat="1" applyBorder="1">
      <alignment vertical="center"/>
    </xf>
    <xf numFmtId="177" fontId="0" fillId="0" borderId="1" xfId="1" applyNumberFormat="1" applyFont="1" applyBorder="1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41" fontId="0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0" fontId="6" fillId="5" borderId="1" xfId="2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ill>
        <patternFill patternType="solid">
          <fgColor rgb="FFD9E1F2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>
                <a:solidFill>
                  <a:srgbClr val="FFFF00"/>
                </a:solidFill>
                <a:latin typeface="굴림" panose="020B0600000101010101" pitchFamily="50" charset="-127"/>
                <a:ea typeface="굴림" panose="020B0600000101010101" pitchFamily="50" charset="-127"/>
              </a:rPr>
              <a:t>우수고객관리</a:t>
            </a:r>
          </a:p>
        </c:rich>
      </c:tx>
      <c:overlay val="0"/>
      <c:spPr>
        <a:solidFill>
          <a:srgbClr val="FF0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15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차트작업!$D$3</c:f>
              <c:strCache>
                <c:ptCount val="1"/>
                <c:pt idx="0">
                  <c:v>구매실적</c:v>
                </c:pt>
              </c:strCache>
            </c:strRef>
          </c:tx>
          <c:dPt>
            <c:idx val="0"/>
            <c:bubble3D val="0"/>
            <c:explosion val="3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4D0F-4849-9B81-A8ED97143B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F-4849-9B81-A8ED97143B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(차트작업!$B$4:$B$5,차트작업!$B$7:$B$9)</c:f>
              <c:strCache>
                <c:ptCount val="5"/>
                <c:pt idx="0">
                  <c:v>박거상</c:v>
                </c:pt>
                <c:pt idx="1">
                  <c:v>한심해</c:v>
                </c:pt>
                <c:pt idx="2">
                  <c:v>김민수</c:v>
                </c:pt>
                <c:pt idx="3">
                  <c:v>고정해</c:v>
                </c:pt>
                <c:pt idx="4">
                  <c:v>신선해</c:v>
                </c:pt>
              </c:strCache>
            </c:strRef>
          </c:cat>
          <c:val>
            <c:numRef>
              <c:f>(차트작업!$D$4:$D$5,차트작업!$D$7:$D$9)</c:f>
              <c:numCache>
                <c:formatCode>#,##0_ </c:formatCode>
                <c:ptCount val="5"/>
                <c:pt idx="0">
                  <c:v>950000</c:v>
                </c:pt>
                <c:pt idx="1">
                  <c:v>950000</c:v>
                </c:pt>
                <c:pt idx="2">
                  <c:v>900000</c:v>
                </c:pt>
                <c:pt idx="3">
                  <c:v>775000</c:v>
                </c:pt>
                <c:pt idx="4">
                  <c:v>755000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9-422E-9CE8-5131590E6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effectLst>
                  <a:glow rad="101600">
                    <a:schemeClr val="accent1">
                      <a:satMod val="175000"/>
                      <a:alpha val="40000"/>
                    </a:schemeClr>
                  </a:glow>
                </a:effectLst>
                <a:latin typeface="+mn-lt"/>
                <a:ea typeface="+mn-ea"/>
                <a:cs typeface="+mn-cs"/>
              </a:defRPr>
            </a:pPr>
            <a:endParaRPr lang="ko-KR"/>
          </a:p>
        </c:txPr>
      </c:legendEntry>
      <c:overlay val="0"/>
      <c:spPr>
        <a:solidFill>
          <a:srgbClr val="00B050"/>
        </a:solidFill>
        <a:ln>
          <a:noFill/>
        </a:ln>
        <a:effectLst>
          <a:glow rad="101600">
            <a:schemeClr val="accent1">
              <a:satMod val="175000"/>
              <a:alpha val="40000"/>
            </a:schemeClr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</xdr:row>
          <xdr:rowOff>0</xdr:rowOff>
        </xdr:from>
        <xdr:to>
          <xdr:col>5</xdr:col>
          <xdr:colOff>0</xdr:colOff>
          <xdr:row>16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ap="flat" cmpd="sng" algn="ctr">
              <a:prstDash val="solid"/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14</xdr:row>
      <xdr:rowOff>0</xdr:rowOff>
    </xdr:from>
    <xdr:to>
      <xdr:col>7</xdr:col>
      <xdr:colOff>0</xdr:colOff>
      <xdr:row>16</xdr:row>
      <xdr:rowOff>0</xdr:rowOff>
    </xdr:to>
    <xdr:sp macro="[0]!셀스타일" textlink="">
      <xdr:nvSpPr>
        <xdr:cNvPr id="2" name="육각형 1">
          <a:extLst>
            <a:ext uri="{FF2B5EF4-FFF2-40B4-BE49-F238E27FC236}">
              <a16:creationId xmlns:a16="http://schemas.microsoft.com/office/drawing/2014/main" id="{D66CC35B-4A56-54CE-00B0-1EB638E8E10F}"/>
            </a:ext>
          </a:extLst>
        </xdr:cNvPr>
        <xdr:cNvSpPr/>
      </xdr:nvSpPr>
      <xdr:spPr>
        <a:xfrm>
          <a:off x="3680460" y="3131820"/>
          <a:ext cx="1341120" cy="441960"/>
        </a:xfrm>
        <a:prstGeom prst="hexag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8</xdr:col>
      <xdr:colOff>1</xdr:colOff>
      <xdr:row>32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C855FA3-DE1A-C487-6173-B0CEB4450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93.59323402778" createdVersion="8" refreshedVersion="8" minRefreshableVersion="3" recordCount="10" xr:uid="{9E38B534-EBED-495A-AD22-DBD558EB7BBC}">
  <cacheSource type="worksheet">
    <worksheetSource ref="A3:I13" sheet="분석작업-2"/>
  </cacheSource>
  <cacheFields count="9">
    <cacheField name="사원코드" numFmtId="0">
      <sharedItems count="10">
        <s v="A01"/>
        <s v="B02"/>
        <s v="C03"/>
        <s v="A02"/>
        <s v="C01"/>
        <s v="C02"/>
        <s v="B03"/>
        <s v="B01"/>
        <s v="A03"/>
        <s v="합계"/>
      </sharedItems>
    </cacheField>
    <cacheField name="성명" numFmtId="0">
      <sharedItems containsBlank="1" count="10">
        <s v="김형민"/>
        <s v="조보람"/>
        <s v="고신애"/>
        <s v="이승혁"/>
        <s v="신길자"/>
        <s v="박수동"/>
        <s v="서수일"/>
        <s v="소성환"/>
        <s v="김애자"/>
        <m/>
      </sharedItems>
    </cacheField>
    <cacheField name="소속팀" numFmtId="0">
      <sharedItems containsBlank="1" count="4">
        <s v="영업A팀"/>
        <s v="영업B팀"/>
        <s v="영업C팀"/>
        <m/>
      </sharedItems>
    </cacheField>
    <cacheField name="P550" numFmtId="41">
      <sharedItems containsSemiMixedTypes="0" containsString="0" containsNumber="1" containsInteger="1" minValue="2400" maxValue="60600"/>
    </cacheField>
    <cacheField name="P700" numFmtId="41">
      <sharedItems containsSemiMixedTypes="0" containsString="0" containsNumber="1" containsInteger="1" minValue="3400" maxValue="64300"/>
    </cacheField>
    <cacheField name="P800" numFmtId="41">
      <sharedItems containsSemiMixedTypes="0" containsString="0" containsNumber="1" containsInteger="1" minValue="3400" maxValue="55400"/>
    </cacheField>
    <cacheField name="총매출액" numFmtId="41">
      <sharedItems containsSemiMixedTypes="0" containsString="0" containsNumber="1" containsInteger="1" minValue="10900" maxValue="180300"/>
    </cacheField>
    <cacheField name="이익금" numFmtId="41">
      <sharedItems containsSemiMixedTypes="0" containsString="0" containsNumber="1" containsInteger="1" minValue="436" maxValue="10336"/>
    </cacheField>
    <cacheField name="순위" numFmtId="0">
      <sharedItems containsString="0" containsBlank="1" containsNumber="1" containsInteger="1" minValue="1" maxValue="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9600"/>
    <n v="15000"/>
    <n v="10000"/>
    <n v="34600"/>
    <n v="2768"/>
    <n v="1"/>
  </r>
  <r>
    <x v="1"/>
    <x v="1"/>
    <x v="1"/>
    <n v="8400"/>
    <n v="8500"/>
    <n v="4000"/>
    <n v="20900"/>
    <n v="1254"/>
    <n v="4"/>
  </r>
  <r>
    <x v="2"/>
    <x v="2"/>
    <x v="2"/>
    <n v="9600"/>
    <n v="6800"/>
    <n v="8000"/>
    <n v="24400"/>
    <n v="1464"/>
    <n v="2"/>
  </r>
  <r>
    <x v="3"/>
    <x v="3"/>
    <x v="0"/>
    <n v="10800"/>
    <n v="3400"/>
    <n v="6000"/>
    <n v="20200"/>
    <n v="1212"/>
    <n v="5"/>
  </r>
  <r>
    <x v="4"/>
    <x v="4"/>
    <x v="2"/>
    <n v="8400"/>
    <n v="5100"/>
    <n v="8000"/>
    <n v="21500"/>
    <n v="1290"/>
    <n v="3"/>
  </r>
  <r>
    <x v="5"/>
    <x v="5"/>
    <x v="2"/>
    <n v="4800"/>
    <n v="4000"/>
    <n v="4000"/>
    <n v="12800"/>
    <n v="512"/>
    <n v="8"/>
  </r>
  <r>
    <x v="6"/>
    <x v="6"/>
    <x v="1"/>
    <n v="3600"/>
    <n v="6800"/>
    <n v="6000"/>
    <n v="16400"/>
    <n v="656"/>
    <n v="7"/>
  </r>
  <r>
    <x v="7"/>
    <x v="7"/>
    <x v="1"/>
    <n v="3000"/>
    <n v="4500"/>
    <n v="3400"/>
    <n v="10900"/>
    <n v="436"/>
    <n v="9"/>
  </r>
  <r>
    <x v="8"/>
    <x v="8"/>
    <x v="0"/>
    <n v="2400"/>
    <n v="10200"/>
    <n v="6000"/>
    <n v="18600"/>
    <n v="744"/>
    <n v="6"/>
  </r>
  <r>
    <x v="9"/>
    <x v="9"/>
    <x v="3"/>
    <n v="60600"/>
    <n v="64300"/>
    <n v="55400"/>
    <n v="180300"/>
    <n v="1033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8B4808-3535-447E-9D03-1F55695D1388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17:C22" firstHeaderRow="1" firstDataRow="2" firstDataCol="1" rowPageCount="1" colPageCount="1"/>
  <pivotFields count="9">
    <pivotField axis="axisRow" compact="0" showAll="0">
      <items count="11">
        <item x="0"/>
        <item x="3"/>
        <item x="8"/>
        <item x="7"/>
        <item x="1"/>
        <item x="6"/>
        <item x="4"/>
        <item x="5"/>
        <item x="2"/>
        <item x="9"/>
        <item t="default"/>
      </items>
    </pivotField>
    <pivotField axis="axisPage" compact="0" showAll="0">
      <items count="11">
        <item x="2"/>
        <item x="8"/>
        <item x="0"/>
        <item x="5"/>
        <item x="6"/>
        <item x="7"/>
        <item x="4"/>
        <item x="3"/>
        <item x="1"/>
        <item x="9"/>
        <item t="default"/>
      </items>
    </pivotField>
    <pivotField axis="axisCol" compact="0" showAll="0">
      <items count="5">
        <item x="0"/>
        <item h="1" x="1"/>
        <item h="1" x="2"/>
        <item h="1" x="3"/>
        <item t="default"/>
      </items>
    </pivotField>
    <pivotField compact="0" numFmtId="41" showAll="0"/>
    <pivotField compact="0" numFmtId="41" showAll="0"/>
    <pivotField compact="0" numFmtId="41" showAll="0"/>
    <pivotField compact="0" numFmtId="41" showAll="0"/>
    <pivotField dataField="1" compact="0" numFmtId="41" showAll="0"/>
    <pivotField compact="0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2">
    <i>
      <x/>
    </i>
    <i t="grand">
      <x/>
    </i>
  </colItems>
  <pageFields count="1">
    <pageField fld="1" hier="-1"/>
  </pageFields>
  <dataFields count="1">
    <dataField name="평균 : 이익금" fld="7" subtotal="average" baseField="0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D10" sqref="D10"/>
    </sheetView>
  </sheetViews>
  <sheetFormatPr defaultRowHeight="17.399999999999999" x14ac:dyDescent="0.4"/>
  <cols>
    <col min="2" max="3" width="9.69921875" bestFit="1" customWidth="1"/>
    <col min="4" max="4" width="9.19921875" bestFit="1" customWidth="1"/>
    <col min="7" max="7" width="10.19921875" bestFit="1" customWidth="1"/>
  </cols>
  <sheetData>
    <row r="1" spans="1:7" x14ac:dyDescent="0.4">
      <c r="A1" t="s">
        <v>0</v>
      </c>
    </row>
    <row r="2" spans="1:7" x14ac:dyDescent="0.4">
      <c r="G2" s="1" t="s">
        <v>285</v>
      </c>
    </row>
    <row r="3" spans="1:7" x14ac:dyDescent="0.4">
      <c r="A3" s="1" t="s">
        <v>264</v>
      </c>
      <c r="B3" s="1" t="s">
        <v>265</v>
      </c>
      <c r="C3" s="1" t="s">
        <v>272</v>
      </c>
      <c r="D3" s="1" t="s">
        <v>273</v>
      </c>
      <c r="E3" s="1" t="s">
        <v>276</v>
      </c>
      <c r="F3" s="1" t="s">
        <v>277</v>
      </c>
      <c r="G3" s="1" t="s">
        <v>284</v>
      </c>
    </row>
    <row r="4" spans="1:7" x14ac:dyDescent="0.4">
      <c r="A4" s="1">
        <v>1001</v>
      </c>
      <c r="B4" s="1" t="s">
        <v>266</v>
      </c>
      <c r="C4" s="1" t="s">
        <v>286</v>
      </c>
      <c r="D4" s="1" t="s">
        <v>274</v>
      </c>
      <c r="E4" s="1">
        <v>21</v>
      </c>
      <c r="F4" s="1" t="s">
        <v>278</v>
      </c>
      <c r="G4" s="2">
        <v>13000</v>
      </c>
    </row>
    <row r="5" spans="1:7" x14ac:dyDescent="0.4">
      <c r="A5" s="1">
        <v>1002</v>
      </c>
      <c r="B5" s="1" t="s">
        <v>267</v>
      </c>
      <c r="C5" s="1" t="s">
        <v>287</v>
      </c>
      <c r="D5" s="1" t="s">
        <v>274</v>
      </c>
      <c r="E5" s="1">
        <v>21</v>
      </c>
      <c r="F5" s="1" t="s">
        <v>279</v>
      </c>
      <c r="G5" s="2">
        <v>13000</v>
      </c>
    </row>
    <row r="6" spans="1:7" x14ac:dyDescent="0.4">
      <c r="A6" s="1">
        <v>1003</v>
      </c>
      <c r="B6" s="1" t="s">
        <v>268</v>
      </c>
      <c r="C6" s="1" t="s">
        <v>288</v>
      </c>
      <c r="D6" s="1" t="s">
        <v>274</v>
      </c>
      <c r="E6" s="1">
        <v>45</v>
      </c>
      <c r="F6" s="1" t="s">
        <v>280</v>
      </c>
      <c r="G6" s="2">
        <v>20000</v>
      </c>
    </row>
    <row r="7" spans="1:7" x14ac:dyDescent="0.4">
      <c r="A7" s="1">
        <v>1011</v>
      </c>
      <c r="B7" s="1" t="s">
        <v>269</v>
      </c>
      <c r="C7" s="1" t="s">
        <v>289</v>
      </c>
      <c r="D7" s="1" t="s">
        <v>274</v>
      </c>
      <c r="E7" s="1">
        <v>18</v>
      </c>
      <c r="F7" s="1" t="s">
        <v>281</v>
      </c>
      <c r="G7" s="2">
        <v>11000</v>
      </c>
    </row>
    <row r="8" spans="1:7" x14ac:dyDescent="0.4">
      <c r="A8" s="1">
        <v>1021</v>
      </c>
      <c r="B8" s="1" t="s">
        <v>270</v>
      </c>
      <c r="C8" s="1" t="s">
        <v>290</v>
      </c>
      <c r="D8" s="1" t="s">
        <v>275</v>
      </c>
      <c r="E8" s="1">
        <v>31</v>
      </c>
      <c r="F8" s="1" t="s">
        <v>282</v>
      </c>
      <c r="G8" s="2">
        <v>11000</v>
      </c>
    </row>
    <row r="9" spans="1:7" x14ac:dyDescent="0.4">
      <c r="A9" s="1">
        <v>1022</v>
      </c>
      <c r="B9" s="1" t="s">
        <v>271</v>
      </c>
      <c r="C9" s="1" t="s">
        <v>291</v>
      </c>
      <c r="D9" s="1" t="s">
        <v>275</v>
      </c>
      <c r="E9" s="1">
        <v>31</v>
      </c>
      <c r="F9" s="1" t="s">
        <v>283</v>
      </c>
      <c r="G9" s="2">
        <v>11000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J13"/>
  <sheetViews>
    <sheetView topLeftCell="A15" workbookViewId="0">
      <selection activeCell="R23" sqref="R23"/>
    </sheetView>
  </sheetViews>
  <sheetFormatPr defaultRowHeight="17.399999999999999" x14ac:dyDescent="0.4"/>
  <cols>
    <col min="3" max="3" width="10.3984375" bestFit="1" customWidth="1"/>
    <col min="4" max="4" width="9.69921875" bestFit="1" customWidth="1"/>
    <col min="6" max="8" width="10.3984375" bestFit="1" customWidth="1"/>
  </cols>
  <sheetData>
    <row r="1" spans="1:10" ht="21" x14ac:dyDescent="0.4">
      <c r="A1" s="19" t="s">
        <v>229</v>
      </c>
      <c r="B1" s="19"/>
      <c r="C1" s="19"/>
      <c r="D1" s="19"/>
      <c r="E1" s="19"/>
      <c r="F1" s="19"/>
      <c r="G1" s="19"/>
      <c r="H1" s="19"/>
      <c r="I1" s="19"/>
      <c r="J1" s="19"/>
    </row>
    <row r="3" spans="1:10" x14ac:dyDescent="0.4">
      <c r="A3" s="5" t="s">
        <v>230</v>
      </c>
      <c r="B3" s="5" t="s">
        <v>200</v>
      </c>
      <c r="C3" s="5" t="s">
        <v>231</v>
      </c>
      <c r="D3" s="5" t="s">
        <v>232</v>
      </c>
      <c r="E3" s="5" t="s">
        <v>233</v>
      </c>
      <c r="F3" s="5" t="s">
        <v>234</v>
      </c>
      <c r="G3" s="5" t="s">
        <v>235</v>
      </c>
      <c r="H3" s="5" t="s">
        <v>236</v>
      </c>
      <c r="I3" s="5" t="s">
        <v>95</v>
      </c>
      <c r="J3" s="5" t="s">
        <v>27</v>
      </c>
    </row>
    <row r="4" spans="1:10" x14ac:dyDescent="0.4">
      <c r="A4" s="5" t="s">
        <v>237</v>
      </c>
      <c r="B4" s="5" t="s">
        <v>238</v>
      </c>
      <c r="C4" s="5" t="s">
        <v>239</v>
      </c>
      <c r="D4" s="15">
        <v>950000</v>
      </c>
      <c r="E4" s="5">
        <v>20</v>
      </c>
      <c r="F4" s="5">
        <v>190</v>
      </c>
      <c r="G4" s="5">
        <v>80</v>
      </c>
      <c r="H4" s="5">
        <v>2</v>
      </c>
      <c r="I4" s="5">
        <f>SUM(F4:H4)</f>
        <v>272</v>
      </c>
      <c r="J4" s="5" t="s">
        <v>240</v>
      </c>
    </row>
    <row r="5" spans="1:10" x14ac:dyDescent="0.4">
      <c r="A5" s="5" t="s">
        <v>241</v>
      </c>
      <c r="B5" s="5" t="s">
        <v>242</v>
      </c>
      <c r="C5" s="5" t="s">
        <v>243</v>
      </c>
      <c r="D5" s="15">
        <v>950000</v>
      </c>
      <c r="E5" s="5">
        <v>45</v>
      </c>
      <c r="F5" s="5">
        <v>190</v>
      </c>
      <c r="G5" s="5">
        <v>70</v>
      </c>
      <c r="H5" s="5">
        <v>4.5</v>
      </c>
      <c r="I5" s="5">
        <f t="shared" ref="I5:I13" si="0">SUM(F5:H5)</f>
        <v>264.5</v>
      </c>
      <c r="J5" s="5" t="s">
        <v>240</v>
      </c>
    </row>
    <row r="6" spans="1:10" x14ac:dyDescent="0.4">
      <c r="A6" s="5" t="s">
        <v>244</v>
      </c>
      <c r="B6" s="5" t="s">
        <v>245</v>
      </c>
      <c r="C6" s="5" t="s">
        <v>246</v>
      </c>
      <c r="D6" s="15">
        <v>1300000</v>
      </c>
      <c r="E6" s="5">
        <v>60</v>
      </c>
      <c r="F6" s="5">
        <v>260</v>
      </c>
      <c r="G6" s="5">
        <v>50</v>
      </c>
      <c r="H6" s="5">
        <v>6</v>
      </c>
      <c r="I6" s="5">
        <f t="shared" si="0"/>
        <v>316</v>
      </c>
      <c r="J6" s="5" t="s">
        <v>247</v>
      </c>
    </row>
    <row r="7" spans="1:10" x14ac:dyDescent="0.4">
      <c r="A7" s="5" t="s">
        <v>248</v>
      </c>
      <c r="B7" s="5" t="s">
        <v>249</v>
      </c>
      <c r="C7" s="5" t="s">
        <v>239</v>
      </c>
      <c r="D7" s="15">
        <v>900000</v>
      </c>
      <c r="E7" s="5">
        <v>50</v>
      </c>
      <c r="F7" s="5">
        <v>180</v>
      </c>
      <c r="G7" s="5">
        <v>65</v>
      </c>
      <c r="H7" s="5">
        <v>5</v>
      </c>
      <c r="I7" s="5">
        <f t="shared" si="0"/>
        <v>250</v>
      </c>
      <c r="J7" s="5" t="s">
        <v>240</v>
      </c>
    </row>
    <row r="8" spans="1:10" x14ac:dyDescent="0.4">
      <c r="A8" s="5" t="s">
        <v>250</v>
      </c>
      <c r="B8" s="5" t="s">
        <v>251</v>
      </c>
      <c r="C8" s="5" t="s">
        <v>243</v>
      </c>
      <c r="D8" s="15">
        <v>775000</v>
      </c>
      <c r="E8" s="5">
        <v>43</v>
      </c>
      <c r="F8" s="5">
        <v>155</v>
      </c>
      <c r="G8" s="5">
        <v>85</v>
      </c>
      <c r="H8" s="5">
        <v>4.3</v>
      </c>
      <c r="I8" s="5">
        <f t="shared" si="0"/>
        <v>244.3</v>
      </c>
      <c r="J8" s="5" t="s">
        <v>240</v>
      </c>
    </row>
    <row r="9" spans="1:10" x14ac:dyDescent="0.4">
      <c r="A9" s="5" t="s">
        <v>252</v>
      </c>
      <c r="B9" s="5" t="s">
        <v>253</v>
      </c>
      <c r="C9" s="5" t="s">
        <v>243</v>
      </c>
      <c r="D9" s="15">
        <v>755000</v>
      </c>
      <c r="E9" s="5">
        <v>35</v>
      </c>
      <c r="F9" s="5">
        <v>151</v>
      </c>
      <c r="G9" s="5">
        <v>75</v>
      </c>
      <c r="H9" s="5">
        <v>3.5</v>
      </c>
      <c r="I9" s="5">
        <f t="shared" si="0"/>
        <v>229.5</v>
      </c>
      <c r="J9" s="5" t="s">
        <v>240</v>
      </c>
    </row>
    <row r="10" spans="1:10" x14ac:dyDescent="0.4">
      <c r="A10" s="5" t="s">
        <v>254</v>
      </c>
      <c r="B10" s="5" t="s">
        <v>255</v>
      </c>
      <c r="C10" s="5" t="s">
        <v>239</v>
      </c>
      <c r="D10" s="15">
        <v>805000</v>
      </c>
      <c r="E10" s="5">
        <v>25</v>
      </c>
      <c r="F10" s="5">
        <v>161</v>
      </c>
      <c r="G10" s="5">
        <v>25</v>
      </c>
      <c r="H10" s="5">
        <v>2.5</v>
      </c>
      <c r="I10" s="5">
        <f t="shared" si="0"/>
        <v>188.5</v>
      </c>
      <c r="J10" s="5" t="s">
        <v>256</v>
      </c>
    </row>
    <row r="11" spans="1:10" x14ac:dyDescent="0.4">
      <c r="A11" s="5" t="s">
        <v>257</v>
      </c>
      <c r="B11" s="5" t="s">
        <v>258</v>
      </c>
      <c r="C11" s="5" t="s">
        <v>246</v>
      </c>
      <c r="D11" s="15">
        <v>500000</v>
      </c>
      <c r="E11" s="5">
        <v>30</v>
      </c>
      <c r="F11" s="5">
        <v>100</v>
      </c>
      <c r="G11" s="5">
        <v>35</v>
      </c>
      <c r="H11" s="5">
        <v>3</v>
      </c>
      <c r="I11" s="5">
        <f t="shared" si="0"/>
        <v>138</v>
      </c>
      <c r="J11" s="5" t="s">
        <v>256</v>
      </c>
    </row>
    <row r="12" spans="1:10" x14ac:dyDescent="0.4">
      <c r="A12" s="5" t="s">
        <v>259</v>
      </c>
      <c r="B12" s="5" t="s">
        <v>260</v>
      </c>
      <c r="C12" s="5" t="s">
        <v>246</v>
      </c>
      <c r="D12" s="15">
        <v>1250000</v>
      </c>
      <c r="E12" s="5">
        <v>40</v>
      </c>
      <c r="F12" s="5">
        <v>250</v>
      </c>
      <c r="G12" s="5">
        <v>85</v>
      </c>
      <c r="H12" s="5">
        <v>4</v>
      </c>
      <c r="I12" s="5">
        <f t="shared" si="0"/>
        <v>339</v>
      </c>
      <c r="J12" s="5" t="s">
        <v>247</v>
      </c>
    </row>
    <row r="13" spans="1:10" x14ac:dyDescent="0.4">
      <c r="A13" s="5" t="s">
        <v>261</v>
      </c>
      <c r="B13" s="5" t="s">
        <v>262</v>
      </c>
      <c r="C13" s="5" t="s">
        <v>243</v>
      </c>
      <c r="D13" s="15">
        <v>1000000</v>
      </c>
      <c r="E13" s="5">
        <v>45</v>
      </c>
      <c r="F13" s="5">
        <v>200</v>
      </c>
      <c r="G13" s="5">
        <v>98</v>
      </c>
      <c r="H13" s="5">
        <v>4.5</v>
      </c>
      <c r="I13" s="5">
        <f t="shared" si="0"/>
        <v>302.5</v>
      </c>
      <c r="J13" s="5" t="s">
        <v>247</v>
      </c>
    </row>
  </sheetData>
  <mergeCells count="1">
    <mergeCell ref="A1:J1"/>
  </mergeCells>
  <phoneticPr fontId="1" type="noConversion"/>
  <pageMargins left="0.7" right="0.7" top="0.75" bottom="0.75" header="0.3" footer="0.3"/>
  <ignoredErrors>
    <ignoredError sqref="I4:I13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D15" sqref="D15"/>
    </sheetView>
  </sheetViews>
  <sheetFormatPr defaultRowHeight="17.399999999999999" x14ac:dyDescent="0.4"/>
  <sheetData>
    <row r="1" spans="1:8" x14ac:dyDescent="0.4">
      <c r="A1" s="1" t="s">
        <v>292</v>
      </c>
    </row>
    <row r="3" spans="1:8" x14ac:dyDescent="0.4">
      <c r="A3" s="24" t="s">
        <v>89</v>
      </c>
      <c r="B3" s="24" t="s">
        <v>5</v>
      </c>
      <c r="C3" s="24" t="s">
        <v>90</v>
      </c>
      <c r="D3" s="24"/>
      <c r="E3" s="24"/>
      <c r="F3" s="24"/>
      <c r="G3" s="24"/>
      <c r="H3" s="24"/>
    </row>
    <row r="4" spans="1:8" ht="18" thickBot="1" x14ac:dyDescent="0.45">
      <c r="A4" s="26"/>
      <c r="B4" s="26"/>
      <c r="C4" s="27" t="s">
        <v>91</v>
      </c>
      <c r="D4" s="27" t="s">
        <v>92</v>
      </c>
      <c r="E4" s="27" t="s">
        <v>93</v>
      </c>
      <c r="F4" s="27" t="s">
        <v>94</v>
      </c>
      <c r="G4" s="27" t="s">
        <v>95</v>
      </c>
      <c r="H4" s="27" t="s">
        <v>27</v>
      </c>
    </row>
    <row r="5" spans="1:8" ht="18" thickTop="1" x14ac:dyDescent="0.4">
      <c r="A5" s="25">
        <v>125001</v>
      </c>
      <c r="B5" s="25" t="s">
        <v>96</v>
      </c>
      <c r="C5" s="25">
        <v>28</v>
      </c>
      <c r="D5" s="25">
        <v>30</v>
      </c>
      <c r="E5" s="25">
        <v>10</v>
      </c>
      <c r="F5" s="25">
        <v>19</v>
      </c>
      <c r="G5" s="25">
        <v>87</v>
      </c>
      <c r="H5" s="25" t="s">
        <v>97</v>
      </c>
    </row>
    <row r="6" spans="1:8" x14ac:dyDescent="0.4">
      <c r="A6" s="5">
        <v>125001</v>
      </c>
      <c r="B6" s="5" t="s">
        <v>98</v>
      </c>
      <c r="C6" s="5">
        <v>20</v>
      </c>
      <c r="D6" s="5">
        <v>25</v>
      </c>
      <c r="E6" s="5">
        <v>9</v>
      </c>
      <c r="F6" s="5">
        <v>16</v>
      </c>
      <c r="G6" s="5">
        <v>70</v>
      </c>
      <c r="H6" s="5" t="s">
        <v>99</v>
      </c>
    </row>
    <row r="7" spans="1:8" x14ac:dyDescent="0.4">
      <c r="A7" s="5">
        <v>125001</v>
      </c>
      <c r="B7" s="5" t="s">
        <v>100</v>
      </c>
      <c r="C7" s="5">
        <v>29</v>
      </c>
      <c r="D7" s="5">
        <v>25</v>
      </c>
      <c r="E7" s="5">
        <v>10</v>
      </c>
      <c r="F7" s="5">
        <v>16</v>
      </c>
      <c r="G7" s="5">
        <v>80</v>
      </c>
      <c r="H7" s="5" t="s">
        <v>101</v>
      </c>
    </row>
    <row r="8" spans="1:8" x14ac:dyDescent="0.4">
      <c r="A8" s="5">
        <v>125001</v>
      </c>
      <c r="B8" s="5" t="s">
        <v>102</v>
      </c>
      <c r="C8" s="5">
        <v>26</v>
      </c>
      <c r="D8" s="5">
        <v>28</v>
      </c>
      <c r="E8" s="5">
        <v>10</v>
      </c>
      <c r="F8" s="5">
        <v>15</v>
      </c>
      <c r="G8" s="5">
        <v>79</v>
      </c>
      <c r="H8" s="5" t="s">
        <v>101</v>
      </c>
    </row>
    <row r="9" spans="1:8" x14ac:dyDescent="0.4">
      <c r="A9" s="5">
        <v>125001</v>
      </c>
      <c r="B9" s="5" t="s">
        <v>103</v>
      </c>
      <c r="C9" s="5">
        <v>19</v>
      </c>
      <c r="D9" s="5">
        <v>30</v>
      </c>
      <c r="E9" s="5">
        <v>8</v>
      </c>
      <c r="F9" s="5">
        <v>17</v>
      </c>
      <c r="G9" s="5">
        <v>74</v>
      </c>
      <c r="H9" s="5" t="s">
        <v>99</v>
      </c>
    </row>
    <row r="10" spans="1:8" x14ac:dyDescent="0.4">
      <c r="A10" s="5">
        <v>125001</v>
      </c>
      <c r="B10" s="5" t="s">
        <v>104</v>
      </c>
      <c r="C10" s="5">
        <v>23</v>
      </c>
      <c r="D10" s="5">
        <v>22</v>
      </c>
      <c r="E10" s="5">
        <v>10</v>
      </c>
      <c r="F10" s="5">
        <v>16</v>
      </c>
      <c r="G10" s="5">
        <v>71</v>
      </c>
      <c r="H10" s="5" t="s">
        <v>99</v>
      </c>
    </row>
    <row r="11" spans="1:8" x14ac:dyDescent="0.4">
      <c r="A11" s="5">
        <v>125001</v>
      </c>
      <c r="B11" s="5" t="s">
        <v>105</v>
      </c>
      <c r="C11" s="5">
        <v>27</v>
      </c>
      <c r="D11" s="5">
        <v>25</v>
      </c>
      <c r="E11" s="5">
        <v>10</v>
      </c>
      <c r="F11" s="5">
        <v>15</v>
      </c>
      <c r="G11" s="5">
        <v>77</v>
      </c>
      <c r="H11" s="5" t="s">
        <v>106</v>
      </c>
    </row>
    <row r="12" spans="1:8" x14ac:dyDescent="0.4">
      <c r="A12" s="5">
        <v>125001</v>
      </c>
      <c r="B12" s="5" t="s">
        <v>107</v>
      </c>
      <c r="C12" s="5">
        <v>25</v>
      </c>
      <c r="D12" s="5">
        <v>24</v>
      </c>
      <c r="E12" s="5">
        <v>10</v>
      </c>
      <c r="F12" s="5">
        <v>18</v>
      </c>
      <c r="G12" s="5">
        <v>77</v>
      </c>
      <c r="H12" s="5" t="s">
        <v>106</v>
      </c>
    </row>
    <row r="13" spans="1:8" x14ac:dyDescent="0.4">
      <c r="A13" s="5">
        <v>125001</v>
      </c>
      <c r="B13" s="5" t="s">
        <v>108</v>
      </c>
      <c r="C13" s="5">
        <v>23</v>
      </c>
      <c r="D13" s="5">
        <v>20</v>
      </c>
      <c r="E13" s="5">
        <v>8</v>
      </c>
      <c r="F13" s="5">
        <v>16</v>
      </c>
      <c r="G13" s="5">
        <v>67</v>
      </c>
      <c r="H13" s="5" t="s">
        <v>109</v>
      </c>
    </row>
    <row r="15" spans="1:8" x14ac:dyDescent="0.4">
      <c r="F15" s="1" t="s">
        <v>263</v>
      </c>
      <c r="G15" s="23">
        <v>45894</v>
      </c>
      <c r="H15" s="23"/>
    </row>
  </sheetData>
  <mergeCells count="4">
    <mergeCell ref="G15:H15"/>
    <mergeCell ref="C3:H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G20" sqref="G20"/>
    </sheetView>
  </sheetViews>
  <sheetFormatPr defaultRowHeight="17.399999999999999" x14ac:dyDescent="0.4"/>
  <sheetData>
    <row r="1" spans="1:7" ht="21" x14ac:dyDescent="0.4">
      <c r="A1" s="19" t="s">
        <v>110</v>
      </c>
      <c r="B1" s="19"/>
      <c r="C1" s="19"/>
      <c r="D1" s="19"/>
      <c r="E1" s="19"/>
      <c r="F1" s="19"/>
      <c r="G1" s="19"/>
    </row>
    <row r="3" spans="1:7" x14ac:dyDescent="0.4">
      <c r="A3" s="5" t="s">
        <v>5</v>
      </c>
      <c r="B3" s="5" t="s">
        <v>111</v>
      </c>
      <c r="C3" s="5" t="s">
        <v>112</v>
      </c>
      <c r="D3" s="5" t="s">
        <v>113</v>
      </c>
      <c r="E3" s="5" t="s">
        <v>114</v>
      </c>
      <c r="F3" s="5" t="s">
        <v>115</v>
      </c>
      <c r="G3" s="5" t="s">
        <v>43</v>
      </c>
    </row>
    <row r="4" spans="1:7" x14ac:dyDescent="0.4">
      <c r="A4" s="5" t="s">
        <v>116</v>
      </c>
      <c r="B4" s="5" t="s">
        <v>117</v>
      </c>
      <c r="C4" s="5">
        <v>85</v>
      </c>
      <c r="D4" s="5">
        <v>60</v>
      </c>
      <c r="E4" s="5">
        <v>90</v>
      </c>
      <c r="F4" s="10">
        <f>AVERAGE(C4:E4)</f>
        <v>78.333333333333329</v>
      </c>
      <c r="G4" s="5" t="s">
        <v>118</v>
      </c>
    </row>
    <row r="5" spans="1:7" x14ac:dyDescent="0.4">
      <c r="A5" s="5" t="s">
        <v>119</v>
      </c>
      <c r="B5" s="5" t="s">
        <v>120</v>
      </c>
      <c r="C5" s="5">
        <v>75</v>
      </c>
      <c r="D5" s="5">
        <v>80</v>
      </c>
      <c r="E5" s="5">
        <v>90</v>
      </c>
      <c r="F5" s="10">
        <f t="shared" ref="F5:F12" si="0">AVERAGE(C5:E5)</f>
        <v>81.666666666666671</v>
      </c>
      <c r="G5" s="5" t="s">
        <v>118</v>
      </c>
    </row>
    <row r="6" spans="1:7" x14ac:dyDescent="0.4">
      <c r="A6" s="5" t="s">
        <v>121</v>
      </c>
      <c r="B6" s="5" t="s">
        <v>122</v>
      </c>
      <c r="C6" s="5">
        <v>90</v>
      </c>
      <c r="D6" s="5">
        <v>40</v>
      </c>
      <c r="E6" s="5">
        <v>80</v>
      </c>
      <c r="F6" s="10">
        <f t="shared" si="0"/>
        <v>70</v>
      </c>
      <c r="G6" s="5" t="s">
        <v>123</v>
      </c>
    </row>
    <row r="7" spans="1:7" x14ac:dyDescent="0.4">
      <c r="A7" s="5" t="s">
        <v>124</v>
      </c>
      <c r="B7" s="5" t="s">
        <v>120</v>
      </c>
      <c r="C7" s="5">
        <v>80</v>
      </c>
      <c r="D7" s="5">
        <v>80</v>
      </c>
      <c r="E7" s="5">
        <v>70</v>
      </c>
      <c r="F7" s="10">
        <f t="shared" si="0"/>
        <v>76.666666666666671</v>
      </c>
      <c r="G7" s="5" t="s">
        <v>118</v>
      </c>
    </row>
    <row r="8" spans="1:7" x14ac:dyDescent="0.4">
      <c r="A8" s="5" t="s">
        <v>125</v>
      </c>
      <c r="B8" s="5" t="s">
        <v>126</v>
      </c>
      <c r="C8" s="5">
        <v>85</v>
      </c>
      <c r="D8" s="5">
        <v>100</v>
      </c>
      <c r="E8" s="5">
        <v>80</v>
      </c>
      <c r="F8" s="10">
        <f t="shared" si="0"/>
        <v>88.333333333333329</v>
      </c>
      <c r="G8" s="5" t="s">
        <v>118</v>
      </c>
    </row>
    <row r="9" spans="1:7" x14ac:dyDescent="0.4">
      <c r="A9" s="5" t="s">
        <v>127</v>
      </c>
      <c r="B9" s="5" t="s">
        <v>128</v>
      </c>
      <c r="C9" s="5">
        <v>90</v>
      </c>
      <c r="D9" s="5">
        <v>60</v>
      </c>
      <c r="E9" s="5">
        <v>90</v>
      </c>
      <c r="F9" s="10">
        <f t="shared" si="0"/>
        <v>80</v>
      </c>
      <c r="G9" s="5" t="s">
        <v>118</v>
      </c>
    </row>
    <row r="10" spans="1:7" x14ac:dyDescent="0.4">
      <c r="A10" s="5" t="s">
        <v>2</v>
      </c>
      <c r="B10" s="5" t="s">
        <v>122</v>
      </c>
      <c r="C10" s="5">
        <v>60</v>
      </c>
      <c r="D10" s="5">
        <v>60</v>
      </c>
      <c r="E10" s="5">
        <v>80</v>
      </c>
      <c r="F10" s="10">
        <f t="shared" si="0"/>
        <v>66.666666666666671</v>
      </c>
      <c r="G10" s="5" t="s">
        <v>123</v>
      </c>
    </row>
    <row r="11" spans="1:7" x14ac:dyDescent="0.4">
      <c r="A11" s="5" t="s">
        <v>129</v>
      </c>
      <c r="B11" s="5" t="s">
        <v>117</v>
      </c>
      <c r="C11" s="5">
        <v>95</v>
      </c>
      <c r="D11" s="5">
        <v>80</v>
      </c>
      <c r="E11" s="5">
        <v>90</v>
      </c>
      <c r="F11" s="10">
        <f t="shared" si="0"/>
        <v>88.333333333333329</v>
      </c>
      <c r="G11" s="5" t="s">
        <v>118</v>
      </c>
    </row>
    <row r="12" spans="1:7" x14ac:dyDescent="0.4">
      <c r="A12" s="5" t="s">
        <v>130</v>
      </c>
      <c r="B12" s="5" t="s">
        <v>128</v>
      </c>
      <c r="C12" s="5">
        <v>65</v>
      </c>
      <c r="D12" s="5">
        <v>80</v>
      </c>
      <c r="E12" s="5">
        <v>90</v>
      </c>
      <c r="F12" s="10">
        <f t="shared" si="0"/>
        <v>78.333333333333329</v>
      </c>
      <c r="G12" s="5" t="s">
        <v>118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F6A3-240A-48E2-90BF-8BBDBE8DD520}">
  <dimension ref="A1:G14"/>
  <sheetViews>
    <sheetView workbookViewId="0">
      <selection activeCell="R10" sqref="R10"/>
    </sheetView>
  </sheetViews>
  <sheetFormatPr defaultRowHeight="17.399999999999999" x14ac:dyDescent="0.4"/>
  <sheetData>
    <row r="1" spans="1:7" x14ac:dyDescent="0.4">
      <c r="A1" t="s">
        <v>131</v>
      </c>
    </row>
    <row r="3" spans="1:7" x14ac:dyDescent="0.4">
      <c r="A3" t="s">
        <v>200</v>
      </c>
      <c r="B3" t="s">
        <v>293</v>
      </c>
      <c r="C3" t="s">
        <v>294</v>
      </c>
      <c r="D3" t="s">
        <v>295</v>
      </c>
      <c r="E3" t="s">
        <v>296</v>
      </c>
      <c r="F3" t="s">
        <v>297</v>
      </c>
      <c r="G3" t="s">
        <v>298</v>
      </c>
    </row>
    <row r="4" spans="1:7" x14ac:dyDescent="0.4">
      <c r="A4" t="s">
        <v>299</v>
      </c>
      <c r="B4">
        <v>16</v>
      </c>
      <c r="C4">
        <v>17</v>
      </c>
      <c r="D4">
        <v>40</v>
      </c>
      <c r="E4">
        <v>4</v>
      </c>
      <c r="F4">
        <v>77</v>
      </c>
      <c r="G4" t="s">
        <v>99</v>
      </c>
    </row>
    <row r="5" spans="1:7" x14ac:dyDescent="0.4">
      <c r="A5" t="s">
        <v>300</v>
      </c>
      <c r="B5">
        <v>15</v>
      </c>
      <c r="C5">
        <v>14</v>
      </c>
      <c r="D5">
        <v>30</v>
      </c>
      <c r="E5">
        <v>3</v>
      </c>
      <c r="F5">
        <v>62</v>
      </c>
      <c r="G5" t="s">
        <v>301</v>
      </c>
    </row>
    <row r="6" spans="1:7" x14ac:dyDescent="0.4">
      <c r="A6" t="s">
        <v>302</v>
      </c>
      <c r="B6">
        <v>19</v>
      </c>
      <c r="C6">
        <v>18</v>
      </c>
      <c r="D6">
        <v>47</v>
      </c>
      <c r="E6">
        <v>2</v>
      </c>
      <c r="F6">
        <v>86</v>
      </c>
      <c r="G6" t="s">
        <v>101</v>
      </c>
    </row>
    <row r="7" spans="1:7" x14ac:dyDescent="0.4">
      <c r="A7" t="s">
        <v>303</v>
      </c>
      <c r="B7">
        <v>18</v>
      </c>
      <c r="C7">
        <v>17</v>
      </c>
      <c r="D7">
        <v>49</v>
      </c>
      <c r="E7">
        <v>4</v>
      </c>
      <c r="F7">
        <v>88</v>
      </c>
      <c r="G7" t="s">
        <v>101</v>
      </c>
    </row>
    <row r="8" spans="1:7" x14ac:dyDescent="0.4">
      <c r="A8" t="s">
        <v>304</v>
      </c>
      <c r="B8">
        <v>12</v>
      </c>
      <c r="C8">
        <v>12</v>
      </c>
      <c r="D8">
        <v>38</v>
      </c>
      <c r="E8">
        <v>3</v>
      </c>
      <c r="F8">
        <v>65</v>
      </c>
      <c r="G8" t="s">
        <v>301</v>
      </c>
    </row>
    <row r="9" spans="1:7" x14ac:dyDescent="0.4">
      <c r="A9" t="s">
        <v>305</v>
      </c>
      <c r="B9">
        <v>14</v>
      </c>
      <c r="C9">
        <v>15</v>
      </c>
      <c r="D9">
        <v>29</v>
      </c>
      <c r="E9">
        <v>2</v>
      </c>
      <c r="F9">
        <v>60</v>
      </c>
      <c r="G9" t="s">
        <v>306</v>
      </c>
    </row>
    <row r="10" spans="1:7" x14ac:dyDescent="0.4">
      <c r="A10" t="s">
        <v>307</v>
      </c>
      <c r="B10">
        <v>12</v>
      </c>
      <c r="C10">
        <v>11</v>
      </c>
      <c r="D10">
        <v>35</v>
      </c>
      <c r="E10">
        <v>3</v>
      </c>
      <c r="F10">
        <v>61</v>
      </c>
      <c r="G10" t="s">
        <v>301</v>
      </c>
    </row>
    <row r="11" spans="1:7" x14ac:dyDescent="0.4">
      <c r="A11" t="s">
        <v>308</v>
      </c>
      <c r="B11">
        <v>16</v>
      </c>
      <c r="C11">
        <v>17</v>
      </c>
      <c r="D11">
        <v>43</v>
      </c>
      <c r="E11">
        <v>4</v>
      </c>
      <c r="F11">
        <v>80</v>
      </c>
      <c r="G11" t="s">
        <v>99</v>
      </c>
    </row>
    <row r="12" spans="1:7" x14ac:dyDescent="0.4">
      <c r="A12" t="s">
        <v>309</v>
      </c>
      <c r="B12">
        <v>17</v>
      </c>
      <c r="C12">
        <v>18</v>
      </c>
      <c r="D12">
        <v>46</v>
      </c>
      <c r="E12">
        <v>4</v>
      </c>
      <c r="F12">
        <v>85</v>
      </c>
      <c r="G12" t="s">
        <v>101</v>
      </c>
    </row>
    <row r="13" spans="1:7" x14ac:dyDescent="0.4">
      <c r="A13" t="s">
        <v>115</v>
      </c>
      <c r="B13">
        <v>15.44</v>
      </c>
      <c r="C13">
        <v>15.44</v>
      </c>
      <c r="D13">
        <v>39.67</v>
      </c>
      <c r="E13">
        <v>3.22</v>
      </c>
    </row>
    <row r="14" spans="1:7" x14ac:dyDescent="0.4">
      <c r="A14" t="s">
        <v>310</v>
      </c>
      <c r="B14">
        <v>19</v>
      </c>
      <c r="C14">
        <v>18</v>
      </c>
      <c r="D14">
        <v>49</v>
      </c>
      <c r="E14">
        <v>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abSelected="1" workbookViewId="0">
      <selection activeCell="I3" sqref="I3"/>
    </sheetView>
  </sheetViews>
  <sheetFormatPr defaultRowHeight="17.399999999999999" x14ac:dyDescent="0.4"/>
  <cols>
    <col min="4" max="4" width="10.69921875" bestFit="1" customWidth="1"/>
    <col min="9" max="9" width="10.3984375" bestFit="1" customWidth="1"/>
  </cols>
  <sheetData>
    <row r="1" spans="1:10" x14ac:dyDescent="0.4">
      <c r="A1" s="3" t="s">
        <v>3</v>
      </c>
      <c r="B1" s="4" t="s">
        <v>4</v>
      </c>
      <c r="F1" s="3" t="s">
        <v>22</v>
      </c>
      <c r="G1" s="4" t="s">
        <v>23</v>
      </c>
    </row>
    <row r="2" spans="1:10" x14ac:dyDescent="0.4">
      <c r="A2" s="5" t="s">
        <v>5</v>
      </c>
      <c r="B2" s="5" t="s">
        <v>6</v>
      </c>
      <c r="C2" s="5" t="s">
        <v>7</v>
      </c>
      <c r="D2" s="5" t="s">
        <v>8</v>
      </c>
      <c r="F2" s="5" t="s">
        <v>24</v>
      </c>
      <c r="G2" s="5" t="s">
        <v>25</v>
      </c>
      <c r="H2" s="5" t="s">
        <v>26</v>
      </c>
      <c r="I2" s="6" t="s">
        <v>27</v>
      </c>
    </row>
    <row r="3" spans="1:10" x14ac:dyDescent="0.4">
      <c r="A3" s="5" t="s">
        <v>9</v>
      </c>
      <c r="B3" s="5" t="s">
        <v>10</v>
      </c>
      <c r="C3" s="5">
        <v>72</v>
      </c>
      <c r="D3" s="5">
        <v>88</v>
      </c>
      <c r="F3" s="5" t="s">
        <v>28</v>
      </c>
      <c r="G3" s="7">
        <v>15782</v>
      </c>
      <c r="H3" s="5">
        <v>7</v>
      </c>
      <c r="I3" s="5" t="str">
        <f>IF(OR(G3&gt;=AVERAGE($G$3:$G$12),H3&gt;=5),"우수영업소","")</f>
        <v>우수영업소</v>
      </c>
    </row>
    <row r="4" spans="1:10" x14ac:dyDescent="0.4">
      <c r="A4" s="5" t="s">
        <v>11</v>
      </c>
      <c r="B4" s="5" t="s">
        <v>12</v>
      </c>
      <c r="C4" s="5">
        <v>82</v>
      </c>
      <c r="D4" s="5">
        <v>70</v>
      </c>
      <c r="F4" s="5" t="s">
        <v>29</v>
      </c>
      <c r="G4" s="7">
        <v>12587</v>
      </c>
      <c r="H4" s="5">
        <v>3</v>
      </c>
      <c r="I4" s="5"/>
    </row>
    <row r="5" spans="1:10" x14ac:dyDescent="0.4">
      <c r="A5" s="5" t="s">
        <v>13</v>
      </c>
      <c r="B5" s="5" t="s">
        <v>14</v>
      </c>
      <c r="C5" s="5">
        <v>98</v>
      </c>
      <c r="D5" s="5">
        <v>80</v>
      </c>
      <c r="F5" s="5" t="s">
        <v>30</v>
      </c>
      <c r="G5" s="7">
        <v>26587</v>
      </c>
      <c r="H5" s="5">
        <v>4</v>
      </c>
      <c r="I5" s="5"/>
    </row>
    <row r="6" spans="1:10" x14ac:dyDescent="0.4">
      <c r="A6" s="5" t="s">
        <v>15</v>
      </c>
      <c r="B6" s="5" t="s">
        <v>12</v>
      </c>
      <c r="C6" s="5">
        <v>76</v>
      </c>
      <c r="D6" s="5">
        <v>94</v>
      </c>
      <c r="F6" s="5" t="s">
        <v>31</v>
      </c>
      <c r="G6" s="7">
        <v>31587</v>
      </c>
      <c r="H6" s="5">
        <v>2</v>
      </c>
      <c r="I6" s="5"/>
    </row>
    <row r="7" spans="1:10" x14ac:dyDescent="0.4">
      <c r="A7" s="5" t="s">
        <v>16</v>
      </c>
      <c r="B7" s="5" t="s">
        <v>10</v>
      </c>
      <c r="C7" s="5">
        <v>68</v>
      </c>
      <c r="D7" s="5">
        <v>74</v>
      </c>
      <c r="F7" s="5" t="s">
        <v>32</v>
      </c>
      <c r="G7" s="7">
        <v>14876</v>
      </c>
      <c r="H7" s="5">
        <v>3</v>
      </c>
      <c r="I7" s="5"/>
    </row>
    <row r="8" spans="1:10" x14ac:dyDescent="0.4">
      <c r="A8" s="5" t="s">
        <v>17</v>
      </c>
      <c r="B8" s="5" t="s">
        <v>10</v>
      </c>
      <c r="C8" s="5">
        <v>84</v>
      </c>
      <c r="D8" s="5">
        <v>90</v>
      </c>
      <c r="F8" s="5" t="s">
        <v>33</v>
      </c>
      <c r="G8" s="7">
        <v>12578</v>
      </c>
      <c r="H8" s="5">
        <v>4</v>
      </c>
      <c r="I8" s="5"/>
    </row>
    <row r="9" spans="1:10" x14ac:dyDescent="0.4">
      <c r="A9" s="5" t="s">
        <v>18</v>
      </c>
      <c r="B9" s="5" t="s">
        <v>12</v>
      </c>
      <c r="C9" s="5">
        <v>58</v>
      </c>
      <c r="D9" s="5">
        <v>64</v>
      </c>
      <c r="F9" s="5" t="s">
        <v>34</v>
      </c>
      <c r="G9" s="7">
        <v>25401</v>
      </c>
      <c r="H9" s="5">
        <v>2</v>
      </c>
      <c r="I9" s="5"/>
    </row>
    <row r="10" spans="1:10" x14ac:dyDescent="0.4">
      <c r="A10" s="5" t="s">
        <v>19</v>
      </c>
      <c r="B10" s="5" t="s">
        <v>10</v>
      </c>
      <c r="C10" s="5">
        <v>78</v>
      </c>
      <c r="D10" s="5">
        <v>82</v>
      </c>
      <c r="F10" s="5" t="s">
        <v>35</v>
      </c>
      <c r="G10" s="7">
        <v>32874</v>
      </c>
      <c r="H10" s="5">
        <v>5</v>
      </c>
      <c r="I10" s="5"/>
    </row>
    <row r="11" spans="1:10" x14ac:dyDescent="0.4">
      <c r="A11" s="20" t="s">
        <v>20</v>
      </c>
      <c r="B11" s="21"/>
      <c r="C11" s="5">
        <f>ROUNDUP(_xlfn.STDEV.S(C3:C10),2)</f>
        <v>11.86</v>
      </c>
      <c r="D11" s="5">
        <f>ROUNDUP(_xlfn.STDEV.S(D3:D10),2)</f>
        <v>10.39</v>
      </c>
      <c r="F11" s="5" t="s">
        <v>36</v>
      </c>
      <c r="G11" s="7">
        <v>58755</v>
      </c>
      <c r="H11" s="5">
        <v>1</v>
      </c>
      <c r="I11" s="5"/>
    </row>
    <row r="12" spans="1:10" x14ac:dyDescent="0.4">
      <c r="A12" s="20" t="s">
        <v>21</v>
      </c>
      <c r="B12" s="21"/>
      <c r="C12" s="5">
        <f>ROUNDUP(_xlfn.VAR.S(C3:C10),2)</f>
        <v>140.57999999999998</v>
      </c>
      <c r="D12" s="5">
        <f>ROUNDUP(_xlfn.VAR.S(D3:D10),2)</f>
        <v>107.93</v>
      </c>
      <c r="F12" s="5" t="s">
        <v>37</v>
      </c>
      <c r="G12" s="7">
        <v>15825</v>
      </c>
      <c r="H12" s="5">
        <v>3</v>
      </c>
      <c r="I12" s="5"/>
    </row>
    <row r="14" spans="1:10" x14ac:dyDescent="0.4">
      <c r="A14" s="3" t="s">
        <v>38</v>
      </c>
      <c r="B14" s="4" t="s">
        <v>39</v>
      </c>
      <c r="F14" s="3" t="s">
        <v>53</v>
      </c>
      <c r="G14" s="4" t="s">
        <v>54</v>
      </c>
    </row>
    <row r="15" spans="1:10" x14ac:dyDescent="0.4">
      <c r="A15" s="5" t="s">
        <v>40</v>
      </c>
      <c r="B15" s="5" t="s">
        <v>41</v>
      </c>
      <c r="C15" s="5" t="s">
        <v>42</v>
      </c>
      <c r="D15" s="6" t="s">
        <v>43</v>
      </c>
      <c r="F15" s="8"/>
      <c r="G15" s="7" t="s">
        <v>28</v>
      </c>
      <c r="H15" s="7" t="s">
        <v>29</v>
      </c>
      <c r="I15" s="7" t="s">
        <v>55</v>
      </c>
      <c r="J15" s="7" t="s">
        <v>56</v>
      </c>
    </row>
    <row r="16" spans="1:10" x14ac:dyDescent="0.4">
      <c r="A16" s="5">
        <v>1046001</v>
      </c>
      <c r="B16" s="5" t="s">
        <v>44</v>
      </c>
      <c r="C16" s="5">
        <v>91</v>
      </c>
      <c r="D16" s="5" t="str">
        <f>CHOOSE(_xlfn.RANK.EQ(C16,C15:C24,0),"1등","2등","3등","","","","","","")</f>
        <v/>
      </c>
      <c r="F16" s="7" t="s">
        <v>28</v>
      </c>
      <c r="G16" s="7">
        <v>4000</v>
      </c>
      <c r="H16" s="7">
        <v>5000</v>
      </c>
      <c r="I16" s="7">
        <v>6500</v>
      </c>
      <c r="J16" s="7">
        <v>10000</v>
      </c>
    </row>
    <row r="17" spans="1:10" x14ac:dyDescent="0.4">
      <c r="A17" s="5">
        <v>1046002</v>
      </c>
      <c r="B17" s="5" t="s">
        <v>45</v>
      </c>
      <c r="C17" s="5">
        <v>88</v>
      </c>
      <c r="D17" s="5"/>
      <c r="F17" s="7" t="s">
        <v>29</v>
      </c>
      <c r="G17" s="7">
        <v>5000</v>
      </c>
      <c r="H17" s="7">
        <v>4000</v>
      </c>
      <c r="I17" s="7">
        <v>5500</v>
      </c>
      <c r="J17" s="7">
        <v>9000</v>
      </c>
    </row>
    <row r="18" spans="1:10" x14ac:dyDescent="0.4">
      <c r="A18" s="5">
        <v>1046003</v>
      </c>
      <c r="B18" s="5" t="s">
        <v>46</v>
      </c>
      <c r="C18" s="5">
        <v>95</v>
      </c>
      <c r="D18" s="5"/>
      <c r="F18" s="7" t="s">
        <v>55</v>
      </c>
      <c r="G18" s="7">
        <v>6500</v>
      </c>
      <c r="H18" s="7">
        <v>5500</v>
      </c>
      <c r="I18" s="7">
        <v>4000</v>
      </c>
      <c r="J18" s="7">
        <v>7500</v>
      </c>
    </row>
    <row r="19" spans="1:10" x14ac:dyDescent="0.4">
      <c r="A19" s="5">
        <v>1046004</v>
      </c>
      <c r="B19" s="5" t="s">
        <v>47</v>
      </c>
      <c r="C19" s="5">
        <v>90</v>
      </c>
      <c r="D19" s="5"/>
      <c r="F19" s="7" t="s">
        <v>56</v>
      </c>
      <c r="G19" s="7">
        <v>10000</v>
      </c>
      <c r="H19" s="7">
        <v>9000</v>
      </c>
      <c r="I19" s="7">
        <v>7500</v>
      </c>
      <c r="J19" s="7">
        <v>7000</v>
      </c>
    </row>
    <row r="20" spans="1:10" x14ac:dyDescent="0.4">
      <c r="A20" s="5">
        <v>1046005</v>
      </c>
      <c r="B20" s="5" t="s">
        <v>48</v>
      </c>
      <c r="C20" s="5">
        <v>94</v>
      </c>
      <c r="D20" s="5"/>
    </row>
    <row r="21" spans="1:10" x14ac:dyDescent="0.4">
      <c r="A21" s="5">
        <v>1046006</v>
      </c>
      <c r="B21" s="5" t="s">
        <v>49</v>
      </c>
      <c r="C21" s="5">
        <v>92</v>
      </c>
      <c r="D21" s="5"/>
      <c r="F21" s="17" t="s">
        <v>57</v>
      </c>
    </row>
    <row r="22" spans="1:10" x14ac:dyDescent="0.4">
      <c r="A22" s="5">
        <v>1046007</v>
      </c>
      <c r="B22" s="5" t="s">
        <v>50</v>
      </c>
      <c r="C22" s="5">
        <v>89</v>
      </c>
      <c r="D22" s="5"/>
      <c r="F22" s="5" t="s">
        <v>58</v>
      </c>
      <c r="G22" s="5" t="s">
        <v>28</v>
      </c>
      <c r="H22" s="5" t="s">
        <v>29</v>
      </c>
      <c r="I22" s="5" t="s">
        <v>55</v>
      </c>
      <c r="J22" s="5" t="s">
        <v>56</v>
      </c>
    </row>
    <row r="23" spans="1:10" x14ac:dyDescent="0.4">
      <c r="A23" s="5">
        <v>1046008</v>
      </c>
      <c r="B23" s="5" t="s">
        <v>51</v>
      </c>
      <c r="C23" s="5">
        <v>97</v>
      </c>
      <c r="D23" s="5"/>
      <c r="F23" s="5" t="s">
        <v>1</v>
      </c>
      <c r="G23" s="5">
        <v>1</v>
      </c>
      <c r="H23" s="5">
        <v>2</v>
      </c>
      <c r="I23" s="5">
        <v>3</v>
      </c>
      <c r="J23" s="5">
        <v>4</v>
      </c>
    </row>
    <row r="24" spans="1:10" x14ac:dyDescent="0.4">
      <c r="A24" s="5">
        <v>1046009</v>
      </c>
      <c r="B24" s="5" t="s">
        <v>52</v>
      </c>
      <c r="C24" s="5">
        <v>87</v>
      </c>
      <c r="D24" s="5"/>
    </row>
    <row r="25" spans="1:10" x14ac:dyDescent="0.4">
      <c r="H25" s="5" t="s">
        <v>60</v>
      </c>
      <c r="I25" s="5" t="s">
        <v>61</v>
      </c>
      <c r="J25" s="6" t="s">
        <v>59</v>
      </c>
    </row>
    <row r="26" spans="1:10" x14ac:dyDescent="0.4">
      <c r="A26" s="3" t="s">
        <v>64</v>
      </c>
      <c r="B26" s="4" t="s">
        <v>65</v>
      </c>
      <c r="H26" s="5" t="s">
        <v>62</v>
      </c>
      <c r="I26" s="5" t="s">
        <v>63</v>
      </c>
      <c r="J26" s="7"/>
    </row>
    <row r="27" spans="1:10" x14ac:dyDescent="0.4">
      <c r="A27" s="5" t="s">
        <v>66</v>
      </c>
      <c r="B27" s="5" t="s">
        <v>67</v>
      </c>
      <c r="C27" s="5" t="s">
        <v>68</v>
      </c>
      <c r="D27" s="5" t="s">
        <v>69</v>
      </c>
      <c r="E27" s="6" t="s">
        <v>88</v>
      </c>
    </row>
    <row r="28" spans="1:10" x14ac:dyDescent="0.4">
      <c r="A28" s="5" t="s">
        <v>70</v>
      </c>
      <c r="B28" s="5" t="s">
        <v>71</v>
      </c>
      <c r="C28" s="5" t="s">
        <v>72</v>
      </c>
      <c r="D28" s="9">
        <v>41044</v>
      </c>
      <c r="E28" s="16">
        <f>(2000+MID(A28,3,2)-YEAR(D28))</f>
        <v>9</v>
      </c>
    </row>
    <row r="29" spans="1:10" x14ac:dyDescent="0.4">
      <c r="A29" s="5" t="s">
        <v>73</v>
      </c>
      <c r="B29" s="5" t="s">
        <v>74</v>
      </c>
      <c r="C29" s="5" t="s">
        <v>75</v>
      </c>
      <c r="D29" s="9">
        <v>42713</v>
      </c>
      <c r="E29" s="16">
        <f t="shared" ref="E29:E35" si="0">(2000+MID(A29,3,2)-YEAR(D29))</f>
        <v>6</v>
      </c>
    </row>
    <row r="30" spans="1:10" x14ac:dyDescent="0.4">
      <c r="A30" s="5" t="s">
        <v>76</v>
      </c>
      <c r="B30" s="5" t="s">
        <v>77</v>
      </c>
      <c r="C30" s="5" t="s">
        <v>72</v>
      </c>
      <c r="D30" s="9">
        <v>40443</v>
      </c>
      <c r="E30" s="16">
        <f t="shared" si="0"/>
        <v>10</v>
      </c>
    </row>
    <row r="31" spans="1:10" x14ac:dyDescent="0.4">
      <c r="A31" s="5" t="s">
        <v>78</v>
      </c>
      <c r="B31" s="5" t="s">
        <v>79</v>
      </c>
      <c r="C31" s="5" t="s">
        <v>72</v>
      </c>
      <c r="D31" s="9">
        <v>43472</v>
      </c>
      <c r="E31" s="16">
        <f t="shared" si="0"/>
        <v>3</v>
      </c>
    </row>
    <row r="32" spans="1:10" x14ac:dyDescent="0.4">
      <c r="A32" s="5" t="s">
        <v>80</v>
      </c>
      <c r="B32" s="5" t="s">
        <v>81</v>
      </c>
      <c r="C32" s="5" t="s">
        <v>75</v>
      </c>
      <c r="D32" s="9">
        <v>41942</v>
      </c>
      <c r="E32" s="16">
        <f t="shared" si="0"/>
        <v>7</v>
      </c>
    </row>
    <row r="33" spans="1:5" x14ac:dyDescent="0.4">
      <c r="A33" s="5" t="s">
        <v>82</v>
      </c>
      <c r="B33" s="5" t="s">
        <v>83</v>
      </c>
      <c r="C33" s="5" t="s">
        <v>75</v>
      </c>
      <c r="D33" s="9">
        <v>44003</v>
      </c>
      <c r="E33" s="16">
        <f t="shared" si="0"/>
        <v>2</v>
      </c>
    </row>
    <row r="34" spans="1:5" x14ac:dyDescent="0.4">
      <c r="A34" s="5" t="s">
        <v>84</v>
      </c>
      <c r="B34" s="5" t="s">
        <v>85</v>
      </c>
      <c r="C34" s="5" t="s">
        <v>72</v>
      </c>
      <c r="D34" s="9">
        <v>42769</v>
      </c>
      <c r="E34" s="16">
        <f t="shared" si="0"/>
        <v>3</v>
      </c>
    </row>
    <row r="35" spans="1:5" x14ac:dyDescent="0.4">
      <c r="A35" s="5" t="s">
        <v>86</v>
      </c>
      <c r="B35" s="5" t="s">
        <v>87</v>
      </c>
      <c r="C35" s="5" t="s">
        <v>72</v>
      </c>
      <c r="D35" s="9">
        <v>41502</v>
      </c>
      <c r="E35" s="16">
        <f t="shared" si="0"/>
        <v>8</v>
      </c>
    </row>
  </sheetData>
  <mergeCells count="2">
    <mergeCell ref="A12:B12"/>
    <mergeCell ref="A11:B1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2"/>
  <sheetViews>
    <sheetView workbookViewId="0">
      <selection activeCell="H5" sqref="H5"/>
    </sheetView>
  </sheetViews>
  <sheetFormatPr defaultRowHeight="17.399999999999999" x14ac:dyDescent="0.4"/>
  <cols>
    <col min="8" max="8" width="10.3984375" bestFit="1" customWidth="1"/>
  </cols>
  <sheetData>
    <row r="1" spans="1:9" ht="21" x14ac:dyDescent="0.4">
      <c r="A1" s="19" t="s">
        <v>132</v>
      </c>
      <c r="B1" s="19"/>
      <c r="C1" s="19"/>
      <c r="D1" s="19"/>
      <c r="E1" s="19"/>
      <c r="F1" s="19"/>
      <c r="G1" s="19"/>
      <c r="H1" s="19"/>
      <c r="I1" s="19"/>
    </row>
    <row r="3" spans="1:9" x14ac:dyDescent="0.4">
      <c r="A3" s="5" t="s">
        <v>133</v>
      </c>
      <c r="B3" s="5" t="s">
        <v>134</v>
      </c>
      <c r="C3" s="5" t="s">
        <v>135</v>
      </c>
      <c r="D3" s="5" t="s">
        <v>136</v>
      </c>
      <c r="E3" s="5" t="s">
        <v>137</v>
      </c>
      <c r="F3" s="5" t="s">
        <v>138</v>
      </c>
      <c r="G3" s="5" t="s">
        <v>139</v>
      </c>
      <c r="H3" s="5" t="s">
        <v>140</v>
      </c>
      <c r="I3" s="5" t="s">
        <v>141</v>
      </c>
    </row>
    <row r="4" spans="1:9" x14ac:dyDescent="0.4">
      <c r="A4" s="5" t="s">
        <v>144</v>
      </c>
      <c r="B4" s="5" t="s">
        <v>145</v>
      </c>
      <c r="C4" s="11" t="s">
        <v>143</v>
      </c>
      <c r="D4" s="7">
        <v>3000</v>
      </c>
      <c r="E4" s="7">
        <v>16000</v>
      </c>
      <c r="F4" s="7">
        <v>3200</v>
      </c>
      <c r="G4" s="7">
        <v>7200</v>
      </c>
      <c r="H4" s="5">
        <v>0.1</v>
      </c>
      <c r="I4" s="7">
        <v>6480</v>
      </c>
    </row>
    <row r="5" spans="1:9" x14ac:dyDescent="0.4">
      <c r="A5" s="5" t="s">
        <v>151</v>
      </c>
      <c r="B5" s="5" t="s">
        <v>145</v>
      </c>
      <c r="C5" s="5" t="s">
        <v>150</v>
      </c>
      <c r="D5" s="12">
        <v>4000</v>
      </c>
      <c r="E5" s="7">
        <v>5000</v>
      </c>
      <c r="F5" s="7">
        <v>1000</v>
      </c>
      <c r="G5" s="7">
        <v>5000</v>
      </c>
      <c r="H5" s="5">
        <v>0.05</v>
      </c>
      <c r="I5" s="7">
        <v>4750</v>
      </c>
    </row>
    <row r="6" spans="1:9" x14ac:dyDescent="0.4">
      <c r="A6" s="5" t="s">
        <v>108</v>
      </c>
      <c r="B6" s="5" t="s">
        <v>142</v>
      </c>
      <c r="C6" s="11" t="s">
        <v>143</v>
      </c>
      <c r="D6" s="7">
        <v>3000</v>
      </c>
      <c r="E6" s="7">
        <v>7000</v>
      </c>
      <c r="F6" s="7">
        <v>1400</v>
      </c>
      <c r="G6" s="7">
        <v>4400</v>
      </c>
      <c r="H6" s="5">
        <v>0.05</v>
      </c>
      <c r="I6" s="7">
        <v>4180</v>
      </c>
    </row>
    <row r="7" spans="1:9" x14ac:dyDescent="0.4">
      <c r="A7" s="5" t="s">
        <v>156</v>
      </c>
      <c r="B7" s="5" t="s">
        <v>142</v>
      </c>
      <c r="C7" s="11" t="s">
        <v>148</v>
      </c>
      <c r="D7" s="7">
        <v>1000</v>
      </c>
      <c r="E7" s="7">
        <v>32000</v>
      </c>
      <c r="F7" s="7">
        <v>6400</v>
      </c>
      <c r="G7" s="7">
        <v>9400</v>
      </c>
      <c r="H7" s="5">
        <v>0.15</v>
      </c>
      <c r="I7" s="7">
        <v>7990</v>
      </c>
    </row>
    <row r="8" spans="1:9" x14ac:dyDescent="0.4">
      <c r="A8" s="5" t="s">
        <v>155</v>
      </c>
      <c r="B8" s="5" t="s">
        <v>142</v>
      </c>
      <c r="C8" s="5" t="s">
        <v>150</v>
      </c>
      <c r="D8" s="12">
        <v>4000</v>
      </c>
      <c r="E8" s="7">
        <v>3000</v>
      </c>
      <c r="F8" s="7">
        <v>600</v>
      </c>
      <c r="G8" s="7">
        <v>4600</v>
      </c>
      <c r="H8" s="5">
        <v>0.05</v>
      </c>
      <c r="I8" s="7">
        <v>4370</v>
      </c>
    </row>
    <row r="9" spans="1:9" x14ac:dyDescent="0.4">
      <c r="A9" s="5" t="s">
        <v>146</v>
      </c>
      <c r="B9" s="5" t="s">
        <v>147</v>
      </c>
      <c r="C9" s="11" t="s">
        <v>148</v>
      </c>
      <c r="D9" s="7">
        <v>1000</v>
      </c>
      <c r="E9" s="7">
        <v>6000</v>
      </c>
      <c r="F9" s="7">
        <v>1200</v>
      </c>
      <c r="G9" s="7">
        <v>2200</v>
      </c>
      <c r="H9" s="5">
        <v>0</v>
      </c>
      <c r="I9" s="7">
        <v>2200</v>
      </c>
    </row>
    <row r="10" spans="1:9" x14ac:dyDescent="0.4">
      <c r="A10" s="5" t="s">
        <v>149</v>
      </c>
      <c r="B10" s="5" t="s">
        <v>147</v>
      </c>
      <c r="C10" s="5" t="s">
        <v>150</v>
      </c>
      <c r="D10" s="12">
        <v>4000</v>
      </c>
      <c r="E10" s="7">
        <v>22000</v>
      </c>
      <c r="F10" s="7">
        <v>4400</v>
      </c>
      <c r="G10" s="7">
        <v>8400</v>
      </c>
      <c r="H10" s="5">
        <v>0.1</v>
      </c>
      <c r="I10" s="7">
        <v>7560</v>
      </c>
    </row>
    <row r="11" spans="1:9" x14ac:dyDescent="0.4">
      <c r="A11" s="5" t="s">
        <v>157</v>
      </c>
      <c r="B11" s="5" t="s">
        <v>153</v>
      </c>
      <c r="C11" s="11" t="s">
        <v>143</v>
      </c>
      <c r="D11" s="7">
        <v>1000</v>
      </c>
      <c r="E11" s="7">
        <v>15000</v>
      </c>
      <c r="F11" s="7">
        <v>3000</v>
      </c>
      <c r="G11" s="7">
        <v>4000</v>
      </c>
      <c r="H11" s="5">
        <v>0.05</v>
      </c>
      <c r="I11" s="7">
        <v>3800</v>
      </c>
    </row>
    <row r="12" spans="1:9" x14ac:dyDescent="0.4">
      <c r="A12" s="5" t="s">
        <v>152</v>
      </c>
      <c r="B12" s="5" t="s">
        <v>153</v>
      </c>
      <c r="C12" s="5" t="s">
        <v>154</v>
      </c>
      <c r="D12" s="12">
        <v>5000</v>
      </c>
      <c r="E12" s="7">
        <v>28000</v>
      </c>
      <c r="F12" s="7">
        <v>5600</v>
      </c>
      <c r="G12" s="7">
        <v>10600</v>
      </c>
      <c r="H12" s="5">
        <v>0.15</v>
      </c>
      <c r="I12" s="7">
        <v>9010</v>
      </c>
    </row>
  </sheetData>
  <sortState xmlns:xlrd2="http://schemas.microsoft.com/office/spreadsheetml/2017/richdata2" ref="A4:I12">
    <sortCondition ref="B4:B12" customList="서초,종로,강남,강북"/>
    <sortCondition sortBy="cellColor" ref="C4:C12" dxfId="0"/>
  </sortState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22"/>
  <sheetViews>
    <sheetView topLeftCell="A9" workbookViewId="0">
      <selection activeCell="D21" sqref="D21"/>
    </sheetView>
  </sheetViews>
  <sheetFormatPr defaultRowHeight="17.399999999999999" x14ac:dyDescent="0.4"/>
  <cols>
    <col min="1" max="1" width="12.296875" bestFit="1" customWidth="1"/>
    <col min="2" max="2" width="8.796875" bestFit="1" customWidth="1"/>
    <col min="3" max="3" width="6.796875" bestFit="1" customWidth="1"/>
    <col min="4" max="5" width="10.3984375" bestFit="1" customWidth="1"/>
    <col min="6" max="6" width="8.19921875" bestFit="1" customWidth="1"/>
  </cols>
  <sheetData>
    <row r="1" spans="1:9" ht="21" x14ac:dyDescent="0.4">
      <c r="A1" s="19" t="s">
        <v>158</v>
      </c>
      <c r="B1" s="19"/>
      <c r="C1" s="19"/>
      <c r="D1" s="19"/>
      <c r="E1" s="19"/>
      <c r="F1" s="19"/>
      <c r="G1" s="19"/>
      <c r="H1" s="19"/>
      <c r="I1" s="19"/>
    </row>
    <row r="3" spans="1:9" x14ac:dyDescent="0.4">
      <c r="A3" s="5" t="s">
        <v>159</v>
      </c>
      <c r="B3" s="5" t="s">
        <v>5</v>
      </c>
      <c r="C3" s="5" t="s">
        <v>160</v>
      </c>
      <c r="D3" s="5" t="s">
        <v>161</v>
      </c>
      <c r="E3" s="5" t="s">
        <v>162</v>
      </c>
      <c r="F3" s="5" t="s">
        <v>163</v>
      </c>
      <c r="G3" s="5" t="s">
        <v>164</v>
      </c>
      <c r="H3" s="5" t="s">
        <v>165</v>
      </c>
      <c r="I3" s="5" t="s">
        <v>166</v>
      </c>
    </row>
    <row r="4" spans="1:9" x14ac:dyDescent="0.4">
      <c r="A4" s="5" t="s">
        <v>167</v>
      </c>
      <c r="B4" s="5" t="s">
        <v>168</v>
      </c>
      <c r="C4" s="5" t="s">
        <v>169</v>
      </c>
      <c r="D4" s="7">
        <v>9600</v>
      </c>
      <c r="E4" s="7">
        <v>15000</v>
      </c>
      <c r="F4" s="7">
        <v>10000</v>
      </c>
      <c r="G4" s="7">
        <f>SUM(D4:F4)</f>
        <v>34600</v>
      </c>
      <c r="H4" s="7">
        <v>2768</v>
      </c>
      <c r="I4" s="5">
        <f>_xlfn.RANK.EQ(H4,$H$4:$H$12)</f>
        <v>1</v>
      </c>
    </row>
    <row r="5" spans="1:9" x14ac:dyDescent="0.4">
      <c r="A5" s="5" t="s">
        <v>170</v>
      </c>
      <c r="B5" s="5" t="s">
        <v>171</v>
      </c>
      <c r="C5" s="5" t="s">
        <v>172</v>
      </c>
      <c r="D5" s="7">
        <v>8400</v>
      </c>
      <c r="E5" s="7">
        <v>8500</v>
      </c>
      <c r="F5" s="7">
        <v>4000</v>
      </c>
      <c r="G5" s="7">
        <f t="shared" ref="G5:G12" si="0">SUM(D5:F5)</f>
        <v>20900</v>
      </c>
      <c r="H5" s="7">
        <v>1254</v>
      </c>
      <c r="I5" s="5">
        <f t="shared" ref="I5:I12" si="1">_xlfn.RANK.EQ(H5,$H$4:$H$12)</f>
        <v>4</v>
      </c>
    </row>
    <row r="6" spans="1:9" x14ac:dyDescent="0.4">
      <c r="A6" s="5" t="s">
        <v>173</v>
      </c>
      <c r="B6" s="5" t="s">
        <v>174</v>
      </c>
      <c r="C6" s="5" t="s">
        <v>175</v>
      </c>
      <c r="D6" s="7">
        <v>9600</v>
      </c>
      <c r="E6" s="7">
        <v>6800</v>
      </c>
      <c r="F6" s="7">
        <v>8000</v>
      </c>
      <c r="G6" s="7">
        <f t="shared" si="0"/>
        <v>24400</v>
      </c>
      <c r="H6" s="7">
        <v>1464</v>
      </c>
      <c r="I6" s="5">
        <f t="shared" si="1"/>
        <v>2</v>
      </c>
    </row>
    <row r="7" spans="1:9" x14ac:dyDescent="0.4">
      <c r="A7" s="5" t="s">
        <v>176</v>
      </c>
      <c r="B7" s="5" t="s">
        <v>177</v>
      </c>
      <c r="C7" s="5" t="s">
        <v>169</v>
      </c>
      <c r="D7" s="7">
        <v>10800</v>
      </c>
      <c r="E7" s="7">
        <v>3400</v>
      </c>
      <c r="F7" s="7">
        <v>6000</v>
      </c>
      <c r="G7" s="7">
        <f t="shared" si="0"/>
        <v>20200</v>
      </c>
      <c r="H7" s="7">
        <v>1212</v>
      </c>
      <c r="I7" s="5">
        <f t="shared" si="1"/>
        <v>5</v>
      </c>
    </row>
    <row r="8" spans="1:9" x14ac:dyDescent="0.4">
      <c r="A8" s="5" t="s">
        <v>178</v>
      </c>
      <c r="B8" s="5" t="s">
        <v>179</v>
      </c>
      <c r="C8" s="5" t="s">
        <v>175</v>
      </c>
      <c r="D8" s="7">
        <v>8400</v>
      </c>
      <c r="E8" s="7">
        <v>5100</v>
      </c>
      <c r="F8" s="7">
        <v>8000</v>
      </c>
      <c r="G8" s="7">
        <f t="shared" si="0"/>
        <v>21500</v>
      </c>
      <c r="H8" s="7">
        <v>1290</v>
      </c>
      <c r="I8" s="5">
        <f t="shared" si="1"/>
        <v>3</v>
      </c>
    </row>
    <row r="9" spans="1:9" x14ac:dyDescent="0.4">
      <c r="A9" s="5" t="s">
        <v>180</v>
      </c>
      <c r="B9" s="5" t="s">
        <v>181</v>
      </c>
      <c r="C9" s="5" t="s">
        <v>175</v>
      </c>
      <c r="D9" s="7">
        <v>4800</v>
      </c>
      <c r="E9" s="7">
        <v>4000</v>
      </c>
      <c r="F9" s="7">
        <v>4000</v>
      </c>
      <c r="G9" s="7">
        <f t="shared" si="0"/>
        <v>12800</v>
      </c>
      <c r="H9" s="7">
        <v>512</v>
      </c>
      <c r="I9" s="5">
        <f t="shared" si="1"/>
        <v>8</v>
      </c>
    </row>
    <row r="10" spans="1:9" x14ac:dyDescent="0.4">
      <c r="A10" s="5" t="s">
        <v>182</v>
      </c>
      <c r="B10" s="5" t="s">
        <v>183</v>
      </c>
      <c r="C10" s="5" t="s">
        <v>172</v>
      </c>
      <c r="D10" s="7">
        <v>3600</v>
      </c>
      <c r="E10" s="7">
        <v>6800</v>
      </c>
      <c r="F10" s="7">
        <v>6000</v>
      </c>
      <c r="G10" s="7">
        <f t="shared" si="0"/>
        <v>16400</v>
      </c>
      <c r="H10" s="7">
        <v>656</v>
      </c>
      <c r="I10" s="5">
        <f t="shared" si="1"/>
        <v>7</v>
      </c>
    </row>
    <row r="11" spans="1:9" x14ac:dyDescent="0.4">
      <c r="A11" s="5" t="s">
        <v>184</v>
      </c>
      <c r="B11" s="5" t="s">
        <v>185</v>
      </c>
      <c r="C11" s="5" t="s">
        <v>172</v>
      </c>
      <c r="D11" s="7">
        <v>3000</v>
      </c>
      <c r="E11" s="7">
        <v>4500</v>
      </c>
      <c r="F11" s="7">
        <v>3400</v>
      </c>
      <c r="G11" s="7">
        <f t="shared" si="0"/>
        <v>10900</v>
      </c>
      <c r="H11" s="7">
        <v>436</v>
      </c>
      <c r="I11" s="5">
        <f t="shared" si="1"/>
        <v>9</v>
      </c>
    </row>
    <row r="12" spans="1:9" x14ac:dyDescent="0.4">
      <c r="A12" s="5" t="s">
        <v>186</v>
      </c>
      <c r="B12" s="5" t="s">
        <v>187</v>
      </c>
      <c r="C12" s="5" t="s">
        <v>169</v>
      </c>
      <c r="D12" s="7">
        <v>2400</v>
      </c>
      <c r="E12" s="7">
        <v>10200</v>
      </c>
      <c r="F12" s="7">
        <v>6000</v>
      </c>
      <c r="G12" s="7">
        <f t="shared" si="0"/>
        <v>18600</v>
      </c>
      <c r="H12" s="7">
        <v>744</v>
      </c>
      <c r="I12" s="5">
        <f t="shared" si="1"/>
        <v>6</v>
      </c>
    </row>
    <row r="13" spans="1:9" x14ac:dyDescent="0.4">
      <c r="A13" s="22" t="s">
        <v>188</v>
      </c>
      <c r="B13" s="22"/>
      <c r="C13" s="22"/>
      <c r="D13" s="14">
        <f>SUM(D4:D12)</f>
        <v>60600</v>
      </c>
      <c r="E13" s="14">
        <f t="shared" ref="E13:H13" si="2">SUM(E4:E12)</f>
        <v>64300</v>
      </c>
      <c r="F13" s="14">
        <f t="shared" si="2"/>
        <v>55400</v>
      </c>
      <c r="G13" s="14">
        <f t="shared" si="2"/>
        <v>180300</v>
      </c>
      <c r="H13" s="14">
        <f t="shared" si="2"/>
        <v>10336</v>
      </c>
      <c r="I13" s="13"/>
    </row>
    <row r="15" spans="1:9" x14ac:dyDescent="0.4">
      <c r="A15" s="28" t="s">
        <v>5</v>
      </c>
      <c r="B15" t="s">
        <v>311</v>
      </c>
    </row>
    <row r="17" spans="1:3" x14ac:dyDescent="0.4">
      <c r="A17" s="28" t="s">
        <v>313</v>
      </c>
      <c r="B17" s="28" t="s">
        <v>160</v>
      </c>
    </row>
    <row r="18" spans="1:3" x14ac:dyDescent="0.4">
      <c r="A18" s="28" t="s">
        <v>159</v>
      </c>
      <c r="B18" t="s">
        <v>169</v>
      </c>
      <c r="C18" t="s">
        <v>312</v>
      </c>
    </row>
    <row r="19" spans="1:3" x14ac:dyDescent="0.4">
      <c r="A19" t="s">
        <v>167</v>
      </c>
      <c r="B19" s="29">
        <v>2768</v>
      </c>
      <c r="C19" s="29">
        <v>2768</v>
      </c>
    </row>
    <row r="20" spans="1:3" x14ac:dyDescent="0.4">
      <c r="A20" t="s">
        <v>176</v>
      </c>
      <c r="B20" s="29">
        <v>1212</v>
      </c>
      <c r="C20" s="29">
        <v>1212</v>
      </c>
    </row>
    <row r="21" spans="1:3" x14ac:dyDescent="0.4">
      <c r="A21" t="s">
        <v>186</v>
      </c>
      <c r="B21" s="29">
        <v>744</v>
      </c>
      <c r="C21" s="29">
        <v>744</v>
      </c>
    </row>
    <row r="22" spans="1:3" x14ac:dyDescent="0.4">
      <c r="A22" t="s">
        <v>312</v>
      </c>
      <c r="B22" s="29">
        <v>1574.6666666666667</v>
      </c>
      <c r="C22" s="29">
        <v>1574.6666666666667</v>
      </c>
    </row>
  </sheetData>
  <mergeCells count="2">
    <mergeCell ref="A1:I1"/>
    <mergeCell ref="A13:C13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A6E05-1D71-46AF-8EC4-E02CFDD6A65E}">
  <dimension ref="A1:F8"/>
  <sheetViews>
    <sheetView workbookViewId="0">
      <selection activeCell="Q3" sqref="Q3"/>
    </sheetView>
  </sheetViews>
  <sheetFormatPr defaultRowHeight="17.399999999999999" x14ac:dyDescent="0.4"/>
  <cols>
    <col min="1" max="1" width="9.19921875" bestFit="1" customWidth="1"/>
    <col min="2" max="4" width="9.09765625" bestFit="1" customWidth="1"/>
    <col min="5" max="5" width="11.69921875" bestFit="1" customWidth="1"/>
    <col min="6" max="6" width="10.59765625" bestFit="1" customWidth="1"/>
  </cols>
  <sheetData>
    <row r="1" spans="1:6" ht="21" x14ac:dyDescent="0.4">
      <c r="A1" s="19" t="s">
        <v>189</v>
      </c>
      <c r="B1" s="19"/>
      <c r="C1" s="19"/>
      <c r="D1" s="19"/>
      <c r="E1" s="19"/>
      <c r="F1" s="19"/>
    </row>
    <row r="3" spans="1:6" x14ac:dyDescent="0.4">
      <c r="A3" s="5" t="s">
        <v>190</v>
      </c>
      <c r="B3" s="5" t="s">
        <v>191</v>
      </c>
      <c r="C3" s="5" t="s">
        <v>192</v>
      </c>
      <c r="D3" s="5" t="s">
        <v>193</v>
      </c>
      <c r="E3" s="5" t="s">
        <v>25</v>
      </c>
      <c r="F3" s="5" t="s">
        <v>165</v>
      </c>
    </row>
    <row r="4" spans="1:6" x14ac:dyDescent="0.4">
      <c r="A4" s="5" t="s">
        <v>197</v>
      </c>
      <c r="B4" s="7">
        <v>8500</v>
      </c>
      <c r="C4" s="7">
        <v>12000</v>
      </c>
      <c r="D4" s="7">
        <v>1800</v>
      </c>
      <c r="E4" s="7">
        <f>C4*D4</f>
        <v>21600000</v>
      </c>
      <c r="F4" s="7">
        <f>E4-(B4*D4)</f>
        <v>6300000</v>
      </c>
    </row>
    <row r="5" spans="1:6" x14ac:dyDescent="0.4">
      <c r="A5" s="5" t="s">
        <v>194</v>
      </c>
      <c r="B5" s="7">
        <v>7700</v>
      </c>
      <c r="C5" s="7">
        <v>11000</v>
      </c>
      <c r="D5" s="7">
        <v>1000</v>
      </c>
      <c r="E5" s="7">
        <f t="shared" ref="E5:E8" si="0">C5*D5</f>
        <v>11000000</v>
      </c>
      <c r="F5" s="7">
        <f t="shared" ref="F5:F8" si="1">E5-(B5*D5)</f>
        <v>3300000</v>
      </c>
    </row>
    <row r="6" spans="1:6" x14ac:dyDescent="0.4">
      <c r="A6" s="5" t="s">
        <v>198</v>
      </c>
      <c r="B6" s="7">
        <v>9530</v>
      </c>
      <c r="C6" s="7">
        <v>13000</v>
      </c>
      <c r="D6" s="7">
        <v>550</v>
      </c>
      <c r="E6" s="7">
        <f t="shared" si="0"/>
        <v>7150000</v>
      </c>
      <c r="F6" s="7">
        <f t="shared" si="1"/>
        <v>1908500</v>
      </c>
    </row>
    <row r="7" spans="1:6" x14ac:dyDescent="0.4">
      <c r="A7" s="5" t="s">
        <v>195</v>
      </c>
      <c r="B7" s="7">
        <v>12400</v>
      </c>
      <c r="C7" s="7">
        <v>16000</v>
      </c>
      <c r="D7" s="7">
        <v>2450</v>
      </c>
      <c r="E7" s="7">
        <f t="shared" si="0"/>
        <v>39200000</v>
      </c>
      <c r="F7" s="7">
        <f t="shared" si="1"/>
        <v>8820000</v>
      </c>
    </row>
    <row r="8" spans="1:6" x14ac:dyDescent="0.4">
      <c r="A8" s="5" t="s">
        <v>196</v>
      </c>
      <c r="B8" s="7">
        <v>10250</v>
      </c>
      <c r="C8" s="7">
        <v>13000</v>
      </c>
      <c r="D8" s="7">
        <v>727.27272727272737</v>
      </c>
      <c r="E8" s="7">
        <f t="shared" si="0"/>
        <v>9454545.4545454551</v>
      </c>
      <c r="F8" s="7">
        <f t="shared" si="1"/>
        <v>2000000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I13"/>
  <sheetViews>
    <sheetView workbookViewId="0">
      <selection activeCell="K6" sqref="K6"/>
    </sheetView>
  </sheetViews>
  <sheetFormatPr defaultRowHeight="17.399999999999999" x14ac:dyDescent="0.4"/>
  <cols>
    <col min="3" max="3" width="13.09765625" bestFit="1" customWidth="1"/>
  </cols>
  <sheetData>
    <row r="1" spans="1:9" ht="21" x14ac:dyDescent="0.4">
      <c r="A1" s="19" t="s">
        <v>199</v>
      </c>
      <c r="B1" s="19"/>
      <c r="C1" s="19"/>
      <c r="D1" s="19"/>
      <c r="E1" s="19"/>
      <c r="F1" s="19"/>
      <c r="G1" s="19"/>
      <c r="H1" s="19"/>
      <c r="I1" s="19"/>
    </row>
    <row r="2" spans="1:9" ht="16.95" customHeight="1" x14ac:dyDescent="0.4">
      <c r="A2" s="18"/>
      <c r="B2" s="18"/>
      <c r="C2" s="18"/>
      <c r="D2" s="18"/>
      <c r="E2" s="18"/>
      <c r="F2" s="18"/>
      <c r="G2" s="18"/>
      <c r="H2" s="18"/>
      <c r="I2" s="18"/>
    </row>
    <row r="3" spans="1:9" x14ac:dyDescent="0.4">
      <c r="A3" s="30" t="s">
        <v>200</v>
      </c>
      <c r="B3" s="30" t="s">
        <v>89</v>
      </c>
      <c r="C3" s="30" t="s">
        <v>6</v>
      </c>
      <c r="D3" s="30" t="s">
        <v>68</v>
      </c>
      <c r="E3" s="30" t="s">
        <v>91</v>
      </c>
      <c r="F3" s="30" t="s">
        <v>92</v>
      </c>
      <c r="G3" s="30" t="s">
        <v>201</v>
      </c>
      <c r="H3" s="30" t="s">
        <v>93</v>
      </c>
      <c r="I3" s="30" t="s">
        <v>115</v>
      </c>
    </row>
    <row r="4" spans="1:9" x14ac:dyDescent="0.4">
      <c r="A4" s="5" t="s">
        <v>202</v>
      </c>
      <c r="B4" s="5" t="s">
        <v>203</v>
      </c>
      <c r="C4" s="5" t="s">
        <v>204</v>
      </c>
      <c r="D4" s="5" t="s">
        <v>205</v>
      </c>
      <c r="E4" s="5">
        <v>88</v>
      </c>
      <c r="F4" s="5">
        <v>92</v>
      </c>
      <c r="G4" s="5">
        <v>80</v>
      </c>
      <c r="H4" s="5">
        <v>90</v>
      </c>
      <c r="I4" s="5">
        <f>AVERAGE(E4:H4)</f>
        <v>87.5</v>
      </c>
    </row>
    <row r="5" spans="1:9" x14ac:dyDescent="0.4">
      <c r="A5" s="5" t="s">
        <v>206</v>
      </c>
      <c r="B5" s="5" t="s">
        <v>207</v>
      </c>
      <c r="C5" s="5" t="s">
        <v>208</v>
      </c>
      <c r="D5" s="5" t="s">
        <v>205</v>
      </c>
      <c r="E5" s="5">
        <v>75</v>
      </c>
      <c r="F5" s="5">
        <v>85</v>
      </c>
      <c r="G5" s="5">
        <v>88</v>
      </c>
      <c r="H5" s="5">
        <v>92</v>
      </c>
      <c r="I5" s="5">
        <f t="shared" ref="I5:I13" si="0">AVERAGE(E5:H5)</f>
        <v>85</v>
      </c>
    </row>
    <row r="6" spans="1:9" x14ac:dyDescent="0.4">
      <c r="A6" s="5" t="s">
        <v>209</v>
      </c>
      <c r="B6" s="5" t="s">
        <v>210</v>
      </c>
      <c r="C6" s="5" t="s">
        <v>211</v>
      </c>
      <c r="D6" s="5" t="s">
        <v>205</v>
      </c>
      <c r="E6" s="5">
        <v>45</v>
      </c>
      <c r="F6" s="5">
        <v>76</v>
      </c>
      <c r="G6" s="5">
        <v>55</v>
      </c>
      <c r="H6" s="5">
        <v>96</v>
      </c>
      <c r="I6" s="5">
        <f t="shared" si="0"/>
        <v>68</v>
      </c>
    </row>
    <row r="7" spans="1:9" x14ac:dyDescent="0.4">
      <c r="A7" s="5" t="s">
        <v>212</v>
      </c>
      <c r="B7" s="5" t="s">
        <v>213</v>
      </c>
      <c r="C7" s="5" t="s">
        <v>214</v>
      </c>
      <c r="D7" s="5" t="s">
        <v>215</v>
      </c>
      <c r="E7" s="5">
        <v>99</v>
      </c>
      <c r="F7" s="5">
        <v>97</v>
      </c>
      <c r="G7" s="5">
        <v>90</v>
      </c>
      <c r="H7" s="5">
        <v>88</v>
      </c>
      <c r="I7" s="5">
        <f t="shared" si="0"/>
        <v>93.5</v>
      </c>
    </row>
    <row r="8" spans="1:9" x14ac:dyDescent="0.4">
      <c r="A8" s="5" t="s">
        <v>216</v>
      </c>
      <c r="B8" s="5" t="s">
        <v>217</v>
      </c>
      <c r="C8" s="5" t="s">
        <v>211</v>
      </c>
      <c r="D8" s="5" t="s">
        <v>205</v>
      </c>
      <c r="E8" s="5">
        <v>80</v>
      </c>
      <c r="F8" s="5">
        <v>93</v>
      </c>
      <c r="G8" s="5">
        <v>86</v>
      </c>
      <c r="H8" s="5">
        <v>90</v>
      </c>
      <c r="I8" s="5">
        <f t="shared" si="0"/>
        <v>87.25</v>
      </c>
    </row>
    <row r="9" spans="1:9" x14ac:dyDescent="0.4">
      <c r="A9" s="5" t="s">
        <v>218</v>
      </c>
      <c r="B9" s="5" t="s">
        <v>219</v>
      </c>
      <c r="C9" s="5" t="s">
        <v>220</v>
      </c>
      <c r="D9" s="5" t="s">
        <v>215</v>
      </c>
      <c r="E9" s="5">
        <v>52</v>
      </c>
      <c r="F9" s="5">
        <v>23</v>
      </c>
      <c r="G9" s="5">
        <v>15</v>
      </c>
      <c r="H9" s="5">
        <v>95</v>
      </c>
      <c r="I9" s="5">
        <f t="shared" si="0"/>
        <v>46.25</v>
      </c>
    </row>
    <row r="10" spans="1:9" x14ac:dyDescent="0.4">
      <c r="A10" s="5" t="s">
        <v>221</v>
      </c>
      <c r="B10" s="5" t="s">
        <v>222</v>
      </c>
      <c r="C10" s="5" t="s">
        <v>208</v>
      </c>
      <c r="D10" s="5" t="s">
        <v>215</v>
      </c>
      <c r="E10" s="5">
        <v>80</v>
      </c>
      <c r="F10" s="5">
        <v>75</v>
      </c>
      <c r="G10" s="5">
        <v>86</v>
      </c>
      <c r="H10" s="5">
        <v>85</v>
      </c>
      <c r="I10" s="5">
        <f t="shared" si="0"/>
        <v>81.5</v>
      </c>
    </row>
    <row r="11" spans="1:9" x14ac:dyDescent="0.4">
      <c r="A11" s="5" t="s">
        <v>223</v>
      </c>
      <c r="B11" s="5" t="s">
        <v>224</v>
      </c>
      <c r="C11" s="5" t="s">
        <v>220</v>
      </c>
      <c r="D11" s="5" t="s">
        <v>205</v>
      </c>
      <c r="E11" s="5">
        <v>95</v>
      </c>
      <c r="F11" s="5">
        <v>96</v>
      </c>
      <c r="G11" s="5">
        <v>97</v>
      </c>
      <c r="H11" s="5">
        <v>98</v>
      </c>
      <c r="I11" s="5">
        <f t="shared" si="0"/>
        <v>96.5</v>
      </c>
    </row>
    <row r="12" spans="1:9" x14ac:dyDescent="0.4">
      <c r="A12" s="5" t="s">
        <v>225</v>
      </c>
      <c r="B12" s="5" t="s">
        <v>226</v>
      </c>
      <c r="C12" s="5" t="s">
        <v>211</v>
      </c>
      <c r="D12" s="5" t="s">
        <v>205</v>
      </c>
      <c r="E12" s="5">
        <v>75</v>
      </c>
      <c r="F12" s="5">
        <v>58</v>
      </c>
      <c r="G12" s="5">
        <v>95</v>
      </c>
      <c r="H12" s="5">
        <v>92</v>
      </c>
      <c r="I12" s="5">
        <f t="shared" si="0"/>
        <v>80</v>
      </c>
    </row>
    <row r="13" spans="1:9" x14ac:dyDescent="0.4">
      <c r="A13" s="5" t="s">
        <v>227</v>
      </c>
      <c r="B13" s="5" t="s">
        <v>228</v>
      </c>
      <c r="C13" s="5" t="s">
        <v>220</v>
      </c>
      <c r="D13" s="5" t="s">
        <v>215</v>
      </c>
      <c r="E13" s="5">
        <v>64</v>
      </c>
      <c r="F13" s="5">
        <v>85</v>
      </c>
      <c r="G13" s="5">
        <v>50</v>
      </c>
      <c r="H13" s="5">
        <v>90</v>
      </c>
      <c r="I13" s="5">
        <f t="shared" si="0"/>
        <v>72.25</v>
      </c>
    </row>
  </sheetData>
  <mergeCells count="1">
    <mergeCell ref="A1:I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평균">
                <anchor moveWithCells="1" siz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2025-12-02T05:39:35Z</dcterms:modified>
</cp:coreProperties>
</file>