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김종현\Desktop\"/>
    </mc:Choice>
  </mc:AlternateContent>
  <xr:revisionPtr revIDLastSave="0" documentId="13_ncr:1_{87776EEF-7923-41CC-818C-6257AD9888B7}" xr6:coauthVersionLast="47" xr6:coauthVersionMax="47" xr10:uidLastSave="{00000000-0000-0000-0000-000000000000}"/>
  <bookViews>
    <workbookView xWindow="14805" yWindow="0" windowWidth="14100" windowHeight="15585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E4" i="4"/>
  <c r="E5" i="4"/>
  <c r="E6" i="4"/>
  <c r="E7" i="4"/>
  <c r="E8" i="4"/>
  <c r="E9" i="4"/>
  <c r="E10" i="4"/>
  <c r="E11" i="4"/>
  <c r="E12" i="4"/>
  <c r="E3" i="4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  <c r="D35" i="6" l="1"/>
</calcChain>
</file>

<file path=xl/sharedStrings.xml><?xml version="1.0" encoding="utf-8"?>
<sst xmlns="http://schemas.openxmlformats.org/spreadsheetml/2006/main" count="429" uniqueCount="252">
  <si>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</si>
  <si>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</si>
  <si>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</si>
  <si>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</si>
  <si>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</si>
  <si>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</si>
  <si>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</si>
  <si>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</si>
  <si>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</si>
  <si>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</si>
  <si>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</si>
  <si>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</si>
  <si>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</si>
  <si>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</si>
  <si>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</si>
  <si>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</si>
  <si>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</si>
  <si>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</si>
  <si>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</si>
  <si>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</si>
  <si>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</si>
  <si>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</si>
  <si>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</si>
  <si>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</si>
  <si>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</si>
  <si>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</si>
  <si>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</si>
  <si>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</si>
  <si>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</si>
  <si>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</si>
  <si>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</si>
  <si>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</si>
  <si>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</si>
  <si>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</si>
  <si>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</si>
  <si>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</si>
  <si>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</si>
  <si>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</si>
  <si>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</si>
  <si>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</si>
  <si>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</si>
  <si>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</si>
  <si>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</si>
  <si>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</si>
  <si>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</si>
  <si>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</si>
  <si>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</si>
  <si>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</si>
  <si>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</si>
  <si>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</si>
  <si>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</si>
  <si>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</si>
  <si>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 xml:space="preserve">[표2] </t>
  </si>
  <si>
    <t>실기시험 응시현황</t>
  </si>
  <si>
    <t>제품코드</t>
  </si>
  <si>
    <t>수험번호</t>
  </si>
  <si>
    <t>성별</t>
  </si>
  <si>
    <t>응시여부</t>
  </si>
  <si>
    <t>획득점수</t>
  </si>
  <si>
    <t>결시율</t>
  </si>
  <si>
    <t>여</t>
  </si>
  <si>
    <t>O</t>
  </si>
  <si>
    <t>남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</si>
  <si>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</si>
  <si>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</si>
  <si>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</si>
  <si>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</si>
  <si>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</si>
  <si>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</si>
  <si>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</si>
  <si>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</si>
  <si>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</si>
  <si>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</si>
  <si>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</si>
  <si>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</si>
  <si>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</si>
  <si>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</si>
  <si>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</si>
  <si>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</si>
  <si>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</si>
  <si>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</si>
  <si>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</si>
  <si>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</si>
  <si>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</si>
  <si>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</si>
  <si>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</si>
  <si>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</si>
  <si>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</si>
  <si>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</si>
  <si>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</si>
  <si>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</si>
  <si>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</si>
  <si>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</si>
  <si>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</si>
  <si>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</si>
  <si>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</si>
  <si>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</si>
  <si>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</si>
  <si>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</si>
  <si>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</si>
  <si>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</si>
  <si>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</si>
  <si>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</si>
  <si>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</si>
  <si>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</si>
  <si>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</si>
  <si>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</si>
  <si>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</si>
  <si>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</si>
  <si>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</si>
  <si>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</si>
  <si>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</si>
  <si>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</si>
  <si>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</si>
  <si>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</si>
  <si>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</si>
  <si>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</si>
  <si>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</si>
  <si>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</si>
  <si>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</si>
  <si>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</si>
  <si>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</si>
  <si>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</si>
  <si>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</si>
  <si>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</si>
  <si>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</si>
  <si>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</si>
  <si>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</si>
  <si>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</si>
  <si>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</si>
  <si>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</si>
  <si>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</si>
  <si>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</si>
  <si>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</si>
  <si>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</si>
  <si>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</si>
  <si>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</si>
  <si>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</si>
  <si>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</si>
  <si>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</si>
  <si>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</si>
  <si>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</si>
  <si>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</si>
  <si>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</si>
  <si>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</si>
  <si>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</si>
  <si>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</si>
  <si>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</si>
  <si>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</si>
  <si>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</si>
  <si>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</si>
  <si>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</si>
  <si>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</si>
  <si>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</si>
  <si>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</si>
  <si>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</si>
  <si>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</si>
  <si>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</si>
  <si>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</si>
  <si>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</si>
  <si>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</si>
  <si>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</si>
  <si>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</si>
  <si>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</si>
  <si>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</si>
  <si>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</si>
  <si>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</si>
  <si>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</si>
  <si>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</si>
  <si>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</si>
  <si>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</si>
  <si>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</si>
  <si>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환자관리현황</t>
    <phoneticPr fontId="2" type="noConversion"/>
  </si>
  <si>
    <t>성명</t>
    <phoneticPr fontId="2" type="noConversion"/>
  </si>
  <si>
    <t>성별</t>
    <phoneticPr fontId="2" type="noConversion"/>
  </si>
  <si>
    <t>주민등록번호</t>
    <phoneticPr fontId="2" type="noConversion"/>
  </si>
  <si>
    <t>생년월일</t>
    <phoneticPr fontId="2" type="noConversion"/>
  </si>
  <si>
    <t>박승대</t>
    <phoneticPr fontId="2" type="noConversion"/>
  </si>
  <si>
    <t>남</t>
    <phoneticPr fontId="2" type="noConversion"/>
  </si>
  <si>
    <t>930211-1******</t>
    <phoneticPr fontId="2" type="noConversion"/>
  </si>
  <si>
    <t>강민서</t>
    <phoneticPr fontId="2" type="noConversion"/>
  </si>
  <si>
    <t>여</t>
    <phoneticPr fontId="2" type="noConversion"/>
  </si>
  <si>
    <t>080306-4******</t>
    <phoneticPr fontId="2" type="noConversion"/>
  </si>
  <si>
    <t>조인숙</t>
    <phoneticPr fontId="2" type="noConversion"/>
  </si>
  <si>
    <t>831121-2******</t>
    <phoneticPr fontId="2" type="noConversion"/>
  </si>
  <si>
    <t>지해수</t>
    <phoneticPr fontId="2" type="noConversion"/>
  </si>
  <si>
    <t>040917-3******</t>
    <phoneticPr fontId="2" type="noConversion"/>
  </si>
  <si>
    <t>김대건</t>
    <phoneticPr fontId="2" type="noConversion"/>
  </si>
  <si>
    <t>880509-1******</t>
    <phoneticPr fontId="2" type="noConversion"/>
  </si>
  <si>
    <t>최종모</t>
    <phoneticPr fontId="2" type="noConversion"/>
  </si>
  <si>
    <t>990327-1******</t>
    <phoneticPr fontId="2" type="noConversion"/>
  </si>
  <si>
    <t>김은경</t>
    <phoneticPr fontId="2" type="noConversion"/>
  </si>
  <si>
    <t>031212-4******</t>
    <phoneticPr fontId="2" type="noConversion"/>
  </si>
  <si>
    <t>유명우</t>
    <phoneticPr fontId="2" type="noConversion"/>
  </si>
  <si>
    <t>070820-3******</t>
    <phoneticPr fontId="2" type="noConversion"/>
  </si>
  <si>
    <t>한청옥</t>
    <phoneticPr fontId="2" type="noConversion"/>
  </si>
  <si>
    <t>940730-2******</t>
    <phoneticPr fontId="2" type="noConversion"/>
  </si>
  <si>
    <t>이진주</t>
    <phoneticPr fontId="2" type="noConversion"/>
  </si>
  <si>
    <t>811026-2******</t>
    <phoneticPr fontId="2" type="noConversion"/>
  </si>
  <si>
    <t>지역</t>
    <phoneticPr fontId="2" type="noConversion"/>
  </si>
  <si>
    <t>서울</t>
    <phoneticPr fontId="2" type="noConversion"/>
  </si>
  <si>
    <t>점수</t>
    <phoneticPr fontId="2" type="noConversion"/>
  </si>
  <si>
    <t>&gt;=90</t>
    <phoneticPr fontId="2" type="noConversion"/>
  </si>
  <si>
    <t>인천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</si>
  <si>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</si>
  <si>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</si>
  <si>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</si>
  <si>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</si>
  <si>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</si>
  <si>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</si>
  <si>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</si>
  <si>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</si>
  <si>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</si>
  <si>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總點</t>
    <phoneticPr fontId="2" type="noConversion"/>
  </si>
  <si>
    <t>회원명</t>
    <phoneticPr fontId="2" type="noConversion"/>
  </si>
  <si>
    <t>별칭</t>
    <phoneticPr fontId="2" type="noConversion"/>
  </si>
  <si>
    <t>가입년도</t>
    <phoneticPr fontId="2" type="noConversion"/>
  </si>
  <si>
    <t>연락처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</si>
  <si>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</si>
  <si>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</si>
  <si>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</si>
  <si>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</si>
  <si>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</si>
  <si>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</si>
  <si>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</si>
  <si>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Angellove</t>
    <phoneticPr fontId="2" type="noConversion"/>
  </si>
  <si>
    <t>Vincent</t>
    <phoneticPr fontId="2" type="noConversion"/>
  </si>
  <si>
    <t>Chocople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</si>
  <si>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</si>
  <si>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</si>
  <si>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</si>
  <si>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</si>
  <si>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</si>
  <si>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</si>
  <si>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</si>
  <si>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</si>
  <si>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</si>
  <si>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</si>
  <si>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</si>
  <si>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</si>
  <si>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</si>
  <si>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</si>
  <si>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</si>
  <si>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</si>
  <si>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</si>
  <si>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010-8974-2598</t>
    <phoneticPr fontId="2" type="noConversion"/>
  </si>
  <si>
    <t>010-4528-6622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</si>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</sst>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0.0_ "/>
    <numFmt numFmtId="180" formatCode="@&quot;%&quot;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0" fontId="5" fillId="3" borderId="6" xfId="0" applyFont="1" applyFill="1" applyBorder="1" applyAlignment="1">
      <alignment horizontal="center" vertical="center"/>
    </xf>
    <xf numFmtId="180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 b="1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 b="1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72881296"/>
        <c:axId val="1572883216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05-4D66-AB74-3973D47936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57288321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72881296"/>
        <c:crosses val="max"/>
        <c:crossBetween val="between"/>
        <c:majorUnit val="2"/>
      </c:valAx>
      <c:catAx>
        <c:axId val="15728812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7288321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D077F631-B213-39A2-A0C8-6C8ED0364282}"/>
            </a:ext>
          </a:extLst>
        </xdr:cNvPr>
        <xdr:cNvSpPr/>
      </xdr:nvSpPr>
      <xdr:spPr>
        <a:xfrm>
          <a:off x="4133850" y="130492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tabSelected="1" workbookViewId="0">
      <selection activeCell="F11" sqref="F11"/>
    </sheetView>
  </sheetViews>
  <sheetFormatPr defaultRowHeight="16.5" x14ac:dyDescent="0.3"/>
  <cols>
    <col min="3" max="3" width="9.375" bestFit="1" customWidth="1"/>
    <col min="6" max="6" width="13.875" bestFit="1" customWidth="1"/>
  </cols>
  <sheetData>
    <row r="1" spans="1:6" x14ac:dyDescent="0.3">
      <c r="A1" t="s">
        <v>0</v>
      </c>
    </row>
    <row r="3" spans="1:6" x14ac:dyDescent="0.3">
      <c r="A3" s="1" t="s">
        <v>214</v>
      </c>
      <c r="B3" s="1" t="s">
        <v>174</v>
      </c>
      <c r="C3" s="1" t="s">
        <v>215</v>
      </c>
      <c r="D3" s="1" t="s">
        <v>199</v>
      </c>
      <c r="E3" s="1" t="s">
        <v>216</v>
      </c>
      <c r="F3" s="1" t="s">
        <v>217</v>
      </c>
    </row>
    <row r="4" spans="1:6" x14ac:dyDescent="0.3">
      <c r="A4" s="1" t="s">
        <v>218</v>
      </c>
      <c r="B4" s="1" t="s">
        <v>181</v>
      </c>
      <c r="C4" s="1" t="s">
        <v>225</v>
      </c>
      <c r="D4" s="1" t="s">
        <v>232</v>
      </c>
      <c r="E4" s="1" t="s">
        <v>239</v>
      </c>
      <c r="F4" s="1" t="s">
        <v>245</v>
      </c>
    </row>
    <row r="5" spans="1:6" x14ac:dyDescent="0.3">
      <c r="A5" s="1" t="s">
        <v>219</v>
      </c>
      <c r="B5" s="1" t="s">
        <v>178</v>
      </c>
      <c r="C5" s="1" t="s">
        <v>226</v>
      </c>
      <c r="D5" s="1" t="s">
        <v>233</v>
      </c>
      <c r="E5" s="1" t="s">
        <v>240</v>
      </c>
      <c r="F5" s="1" t="s">
        <v>246</v>
      </c>
    </row>
    <row r="6" spans="1:6" x14ac:dyDescent="0.3">
      <c r="A6" s="1" t="s">
        <v>220</v>
      </c>
      <c r="B6" s="1" t="s">
        <v>181</v>
      </c>
      <c r="C6" s="1" t="s">
        <v>227</v>
      </c>
      <c r="D6" s="1" t="s">
        <v>234</v>
      </c>
      <c r="E6" s="1" t="s">
        <v>241</v>
      </c>
      <c r="F6" s="1" t="s">
        <v>247</v>
      </c>
    </row>
    <row r="7" spans="1:6" x14ac:dyDescent="0.3">
      <c r="A7" s="1" t="s">
        <v>221</v>
      </c>
      <c r="B7" s="1" t="s">
        <v>178</v>
      </c>
      <c r="C7" s="1" t="s">
        <v>228</v>
      </c>
      <c r="D7" s="1" t="s">
        <v>235</v>
      </c>
      <c r="E7" s="1" t="s">
        <v>242</v>
      </c>
      <c r="F7" s="1" t="s">
        <v>248</v>
      </c>
    </row>
    <row r="8" spans="1:6" x14ac:dyDescent="0.3">
      <c r="A8" s="1" t="s">
        <v>222</v>
      </c>
      <c r="B8" s="1" t="s">
        <v>181</v>
      </c>
      <c r="C8" s="1" t="s">
        <v>229</v>
      </c>
      <c r="D8" s="1" t="s">
        <v>236</v>
      </c>
      <c r="E8" s="1" t="s">
        <v>243</v>
      </c>
      <c r="F8" s="1" t="s">
        <v>249</v>
      </c>
    </row>
    <row r="9" spans="1:6" x14ac:dyDescent="0.3">
      <c r="A9" s="1" t="s">
        <v>223</v>
      </c>
      <c r="B9" s="1" t="s">
        <v>178</v>
      </c>
      <c r="C9" s="1" t="s">
        <v>230</v>
      </c>
      <c r="D9" s="1" t="s">
        <v>237</v>
      </c>
      <c r="E9" s="1" t="s">
        <v>239</v>
      </c>
      <c r="F9" s="1" t="s">
        <v>250</v>
      </c>
    </row>
    <row r="10" spans="1:6" x14ac:dyDescent="0.3">
      <c r="A10" s="1" t="s">
        <v>224</v>
      </c>
      <c r="B10" s="1" t="s">
        <v>181</v>
      </c>
      <c r="C10" s="1" t="s">
        <v>231</v>
      </c>
      <c r="D10" s="1" t="s">
        <v>238</v>
      </c>
      <c r="E10" s="1" t="s">
        <v>244</v>
      </c>
      <c r="F10" s="1" t="s">
        <v>251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D20" sqref="D20"/>
    </sheetView>
  </sheetViews>
  <sheetFormatPr defaultRowHeight="16.5" x14ac:dyDescent="0.3"/>
  <cols>
    <col min="1" max="1" width="9.5" customWidth="1"/>
    <col min="5" max="7" width="9.625" customWidth="1"/>
  </cols>
  <sheetData>
    <row r="1" spans="1:8" x14ac:dyDescent="0.3">
      <c r="D1" s="5" t="s">
        <v>1</v>
      </c>
    </row>
    <row r="3" spans="1:8" x14ac:dyDescent="0.3">
      <c r="A3" s="28" t="s">
        <v>2</v>
      </c>
      <c r="B3" s="28" t="s">
        <v>3</v>
      </c>
      <c r="C3" s="28" t="s">
        <v>4</v>
      </c>
      <c r="D3" s="28" t="s">
        <v>5</v>
      </c>
      <c r="E3" s="28" t="s">
        <v>6</v>
      </c>
      <c r="F3" s="28"/>
      <c r="G3" s="28"/>
      <c r="H3" s="28" t="s">
        <v>213</v>
      </c>
    </row>
    <row r="4" spans="1:8" x14ac:dyDescent="0.3">
      <c r="A4" s="28"/>
      <c r="B4" s="28"/>
      <c r="C4" s="28"/>
      <c r="D4" s="28"/>
      <c r="E4" s="29" t="s">
        <v>8</v>
      </c>
      <c r="F4" s="29" t="s">
        <v>9</v>
      </c>
      <c r="G4" s="29" t="s">
        <v>10</v>
      </c>
      <c r="H4" s="28"/>
    </row>
    <row r="5" spans="1:8" x14ac:dyDescent="0.3">
      <c r="A5" s="30">
        <v>23010501</v>
      </c>
      <c r="B5" s="30" t="s">
        <v>11</v>
      </c>
      <c r="C5" s="30">
        <v>46</v>
      </c>
      <c r="D5" s="30">
        <v>24</v>
      </c>
      <c r="E5" s="30"/>
      <c r="F5" s="30"/>
      <c r="G5" s="30">
        <v>20</v>
      </c>
      <c r="H5" s="30">
        <v>90</v>
      </c>
    </row>
    <row r="6" spans="1:8" x14ac:dyDescent="0.3">
      <c r="A6" s="30">
        <v>23010502</v>
      </c>
      <c r="B6" s="30" t="s">
        <v>12</v>
      </c>
      <c r="C6" s="30">
        <v>38</v>
      </c>
      <c r="D6" s="30">
        <v>20</v>
      </c>
      <c r="E6" s="30">
        <v>5</v>
      </c>
      <c r="F6" s="30"/>
      <c r="G6" s="30"/>
      <c r="H6" s="30">
        <v>63</v>
      </c>
    </row>
    <row r="7" spans="1:8" x14ac:dyDescent="0.3">
      <c r="A7" s="30">
        <v>23010503</v>
      </c>
      <c r="B7" s="30" t="s">
        <v>13</v>
      </c>
      <c r="C7" s="30">
        <v>49</v>
      </c>
      <c r="D7" s="30">
        <v>30</v>
      </c>
      <c r="E7" s="30"/>
      <c r="F7" s="30">
        <v>15</v>
      </c>
      <c r="G7" s="30"/>
      <c r="H7" s="30">
        <v>94</v>
      </c>
    </row>
    <row r="8" spans="1:8" x14ac:dyDescent="0.3">
      <c r="A8" s="30">
        <v>23010504</v>
      </c>
      <c r="B8" s="30" t="s">
        <v>14</v>
      </c>
      <c r="C8" s="30">
        <v>24</v>
      </c>
      <c r="D8" s="30">
        <v>18</v>
      </c>
      <c r="E8" s="30"/>
      <c r="F8" s="30"/>
      <c r="G8" s="30">
        <v>20</v>
      </c>
      <c r="H8" s="30">
        <v>62</v>
      </c>
    </row>
    <row r="9" spans="1:8" x14ac:dyDescent="0.3">
      <c r="A9" s="30">
        <v>23010505</v>
      </c>
      <c r="B9" s="30" t="s">
        <v>15</v>
      </c>
      <c r="C9" s="30">
        <v>35</v>
      </c>
      <c r="D9" s="30">
        <v>25</v>
      </c>
      <c r="E9" s="30"/>
      <c r="F9" s="30"/>
      <c r="G9" s="30">
        <v>20</v>
      </c>
      <c r="H9" s="30">
        <v>80</v>
      </c>
    </row>
    <row r="10" spans="1:8" x14ac:dyDescent="0.3">
      <c r="A10" s="30">
        <v>23010506</v>
      </c>
      <c r="B10" s="30" t="s">
        <v>16</v>
      </c>
      <c r="C10" s="30">
        <v>33</v>
      </c>
      <c r="D10" s="30">
        <v>22</v>
      </c>
      <c r="E10" s="30"/>
      <c r="F10" s="30"/>
      <c r="G10" s="30">
        <v>20</v>
      </c>
      <c r="H10" s="30">
        <v>75</v>
      </c>
    </row>
    <row r="11" spans="1:8" x14ac:dyDescent="0.3">
      <c r="A11" s="30">
        <v>23010507</v>
      </c>
      <c r="B11" s="30" t="s">
        <v>17</v>
      </c>
      <c r="C11" s="30">
        <v>48</v>
      </c>
      <c r="D11" s="30">
        <v>29</v>
      </c>
      <c r="E11" s="30"/>
      <c r="F11" s="30">
        <v>15</v>
      </c>
      <c r="G11" s="30"/>
      <c r="H11" s="30">
        <v>92</v>
      </c>
    </row>
    <row r="12" spans="1:8" x14ac:dyDescent="0.3">
      <c r="A12" s="30">
        <v>23010508</v>
      </c>
      <c r="B12" s="30" t="s">
        <v>18</v>
      </c>
      <c r="C12" s="30">
        <v>42</v>
      </c>
      <c r="D12" s="30">
        <v>23</v>
      </c>
      <c r="E12" s="30"/>
      <c r="F12" s="30"/>
      <c r="G12" s="30">
        <v>20</v>
      </c>
      <c r="H12" s="30">
        <v>85</v>
      </c>
    </row>
    <row r="13" spans="1:8" x14ac:dyDescent="0.3">
      <c r="A13" s="30">
        <v>23010509</v>
      </c>
      <c r="B13" s="30" t="s">
        <v>19</v>
      </c>
      <c r="C13" s="30">
        <v>31</v>
      </c>
      <c r="D13" s="30">
        <v>17</v>
      </c>
      <c r="E13" s="30">
        <v>10</v>
      </c>
      <c r="F13" s="30"/>
      <c r="G13" s="30"/>
      <c r="H13" s="30">
        <v>58</v>
      </c>
    </row>
    <row r="14" spans="1:8" x14ac:dyDescent="0.3">
      <c r="A14" s="30">
        <v>23010510</v>
      </c>
      <c r="B14" s="30" t="s">
        <v>20</v>
      </c>
      <c r="C14" s="30">
        <v>40</v>
      </c>
      <c r="D14" s="30">
        <v>21</v>
      </c>
      <c r="E14" s="30"/>
      <c r="F14" s="30"/>
      <c r="G14" s="30">
        <v>20</v>
      </c>
      <c r="H14" s="30">
        <v>81</v>
      </c>
    </row>
    <row r="15" spans="1:8" x14ac:dyDescent="0.3">
      <c r="A15" s="30">
        <v>23010511</v>
      </c>
      <c r="B15" s="30" t="s">
        <v>21</v>
      </c>
      <c r="C15" s="30">
        <v>39</v>
      </c>
      <c r="D15" s="30">
        <v>19</v>
      </c>
      <c r="E15" s="30"/>
      <c r="F15" s="30">
        <v>15</v>
      </c>
      <c r="G15" s="30"/>
      <c r="H15" s="30">
        <v>73</v>
      </c>
    </row>
    <row r="16" spans="1:8" x14ac:dyDescent="0.3">
      <c r="A16" s="30">
        <v>23010512</v>
      </c>
      <c r="B16" s="30" t="s">
        <v>22</v>
      </c>
      <c r="C16" s="30">
        <v>30</v>
      </c>
      <c r="D16" s="30">
        <v>26</v>
      </c>
      <c r="E16" s="30"/>
      <c r="F16" s="30"/>
      <c r="G16" s="30">
        <v>20</v>
      </c>
      <c r="H16" s="30">
        <v>76</v>
      </c>
    </row>
  </sheetData>
  <mergeCells count="6">
    <mergeCell ref="H3:H4"/>
    <mergeCell ref="E3:G3"/>
    <mergeCell ref="D3:D4"/>
    <mergeCell ref="C3:C4"/>
    <mergeCell ref="B3:B4"/>
    <mergeCell ref="A3:A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E19" sqref="E19"/>
    </sheetView>
  </sheetViews>
  <sheetFormatPr defaultRowHeight="16.5" x14ac:dyDescent="0.3"/>
  <cols>
    <col min="5" max="6" width="10.625" bestFit="1" customWidth="1"/>
    <col min="7" max="7" width="11.625" bestFit="1" customWidth="1"/>
  </cols>
  <sheetData>
    <row r="1" spans="1:7" ht="20.25" x14ac:dyDescent="0.3">
      <c r="A1" s="11" t="s">
        <v>23</v>
      </c>
      <c r="B1" s="11"/>
      <c r="C1" s="11"/>
      <c r="D1" s="11"/>
      <c r="E1" s="11"/>
      <c r="F1" s="11"/>
      <c r="G1" s="11"/>
    </row>
    <row r="3" spans="1:7" x14ac:dyDescent="0.3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3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3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3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3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3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3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3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3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3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3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3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3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3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16" workbookViewId="0">
      <selection activeCell="E37" sqref="E36:E37"/>
    </sheetView>
  </sheetViews>
  <sheetFormatPr defaultRowHeight="16.5" x14ac:dyDescent="0.3"/>
  <cols>
    <col min="1" max="1" width="8.875" bestFit="1" customWidth="1"/>
    <col min="2" max="2" width="8.625" customWidth="1"/>
    <col min="5" max="5" width="11.125" bestFit="1" customWidth="1"/>
    <col min="11" max="11" width="10.875" bestFit="1" customWidth="1"/>
  </cols>
  <sheetData>
    <row r="1" spans="1:11" x14ac:dyDescent="0.3">
      <c r="A1" s="4" t="s">
        <v>51</v>
      </c>
      <c r="B1" s="5" t="s">
        <v>172</v>
      </c>
      <c r="G1" s="6" t="s">
        <v>52</v>
      </c>
      <c r="H1" s="5" t="s">
        <v>53</v>
      </c>
    </row>
    <row r="2" spans="1:11" x14ac:dyDescent="0.3">
      <c r="A2" s="2" t="s">
        <v>173</v>
      </c>
      <c r="B2" s="2" t="s">
        <v>174</v>
      </c>
      <c r="C2" s="16" t="s">
        <v>175</v>
      </c>
      <c r="D2" s="17"/>
      <c r="E2" s="7" t="s">
        <v>176</v>
      </c>
      <c r="G2" s="2" t="s">
        <v>55</v>
      </c>
      <c r="H2" s="2" t="s">
        <v>56</v>
      </c>
      <c r="I2" s="2" t="s">
        <v>57</v>
      </c>
      <c r="J2" s="2" t="s">
        <v>58</v>
      </c>
      <c r="K2" s="7" t="s">
        <v>59</v>
      </c>
    </row>
    <row r="3" spans="1:11" x14ac:dyDescent="0.3">
      <c r="A3" s="2" t="s">
        <v>177</v>
      </c>
      <c r="B3" s="2" t="s">
        <v>178</v>
      </c>
      <c r="C3" s="16" t="s">
        <v>179</v>
      </c>
      <c r="D3" s="17"/>
      <c r="E3" s="8">
        <f>DATE(IF(MID(C3,8,1)*1&gt;2,2000,1900)+MID(C3,1,2),MID(C3,3,2),MID(C3,5,2))</f>
        <v>34011</v>
      </c>
      <c r="G3" s="2">
        <v>375001</v>
      </c>
      <c r="H3" s="2" t="s">
        <v>60</v>
      </c>
      <c r="I3" s="2" t="s">
        <v>61</v>
      </c>
      <c r="J3" s="2">
        <v>75</v>
      </c>
      <c r="K3" s="9" t="str">
        <f>COUNTBLANK(I3:I12)/COUNTA(G3:G12)*100&amp;"%"</f>
        <v>30%</v>
      </c>
    </row>
    <row r="4" spans="1:11" x14ac:dyDescent="0.3">
      <c r="A4" s="2" t="s">
        <v>180</v>
      </c>
      <c r="B4" s="2" t="s">
        <v>181</v>
      </c>
      <c r="C4" s="16" t="s">
        <v>182</v>
      </c>
      <c r="D4" s="17"/>
      <c r="E4" s="8">
        <f t="shared" ref="E4:E12" si="0">DATE(IF(MID(C4,8,1)*1&gt;2,2000,1900)+MID(C4,1,2),MID(C4,3,2),MID(C4,5,2))</f>
        <v>39513</v>
      </c>
      <c r="G4" s="2">
        <v>375002</v>
      </c>
      <c r="H4" s="2" t="s">
        <v>62</v>
      </c>
      <c r="I4" s="2"/>
      <c r="J4" s="2">
        <v>0</v>
      </c>
    </row>
    <row r="5" spans="1:11" x14ac:dyDescent="0.3">
      <c r="A5" s="2" t="s">
        <v>183</v>
      </c>
      <c r="B5" s="2" t="s">
        <v>181</v>
      </c>
      <c r="C5" s="16" t="s">
        <v>184</v>
      </c>
      <c r="D5" s="17"/>
      <c r="E5" s="8">
        <f t="shared" si="0"/>
        <v>30641</v>
      </c>
      <c r="G5" s="2">
        <v>375004</v>
      </c>
      <c r="H5" s="2" t="s">
        <v>62</v>
      </c>
      <c r="I5" s="2" t="s">
        <v>61</v>
      </c>
      <c r="J5" s="2">
        <v>64</v>
      </c>
    </row>
    <row r="6" spans="1:11" x14ac:dyDescent="0.3">
      <c r="A6" s="2" t="s">
        <v>185</v>
      </c>
      <c r="B6" s="2" t="s">
        <v>178</v>
      </c>
      <c r="C6" s="16" t="s">
        <v>186</v>
      </c>
      <c r="D6" s="17"/>
      <c r="E6" s="8">
        <f t="shared" si="0"/>
        <v>38247</v>
      </c>
      <c r="G6" s="2">
        <v>375013</v>
      </c>
      <c r="H6" s="2" t="s">
        <v>62</v>
      </c>
      <c r="I6" s="2" t="s">
        <v>61</v>
      </c>
      <c r="J6" s="2">
        <v>88</v>
      </c>
    </row>
    <row r="7" spans="1:11" x14ac:dyDescent="0.3">
      <c r="A7" s="2" t="s">
        <v>187</v>
      </c>
      <c r="B7" s="2" t="s">
        <v>178</v>
      </c>
      <c r="C7" s="16" t="s">
        <v>188</v>
      </c>
      <c r="D7" s="17"/>
      <c r="E7" s="8">
        <f t="shared" si="0"/>
        <v>32272</v>
      </c>
      <c r="G7" s="2">
        <v>375024</v>
      </c>
      <c r="H7" s="2" t="s">
        <v>60</v>
      </c>
      <c r="I7" s="2" t="s">
        <v>61</v>
      </c>
      <c r="J7" s="2">
        <v>51</v>
      </c>
    </row>
    <row r="8" spans="1:11" x14ac:dyDescent="0.3">
      <c r="A8" s="2" t="s">
        <v>189</v>
      </c>
      <c r="B8" s="2" t="s">
        <v>178</v>
      </c>
      <c r="C8" s="16" t="s">
        <v>190</v>
      </c>
      <c r="D8" s="17"/>
      <c r="E8" s="8">
        <f t="shared" si="0"/>
        <v>36246</v>
      </c>
      <c r="G8" s="2">
        <v>375033</v>
      </c>
      <c r="H8" s="2" t="s">
        <v>62</v>
      </c>
      <c r="I8" s="2"/>
      <c r="J8" s="2">
        <v>0</v>
      </c>
    </row>
    <row r="9" spans="1:11" x14ac:dyDescent="0.3">
      <c r="A9" s="2" t="s">
        <v>191</v>
      </c>
      <c r="B9" s="2" t="s">
        <v>181</v>
      </c>
      <c r="C9" s="16" t="s">
        <v>192</v>
      </c>
      <c r="D9" s="17"/>
      <c r="E9" s="8">
        <f t="shared" si="0"/>
        <v>37967</v>
      </c>
      <c r="G9" s="2">
        <v>375038</v>
      </c>
      <c r="H9" s="2" t="s">
        <v>60</v>
      </c>
      <c r="I9" s="2" t="s">
        <v>61</v>
      </c>
      <c r="J9" s="2">
        <v>92</v>
      </c>
    </row>
    <row r="10" spans="1:11" x14ac:dyDescent="0.3">
      <c r="A10" s="2" t="s">
        <v>193</v>
      </c>
      <c r="B10" s="2" t="s">
        <v>178</v>
      </c>
      <c r="C10" s="16" t="s">
        <v>194</v>
      </c>
      <c r="D10" s="17"/>
      <c r="E10" s="8">
        <f t="shared" si="0"/>
        <v>39314</v>
      </c>
      <c r="G10" s="2">
        <v>375042</v>
      </c>
      <c r="H10" s="2" t="s">
        <v>62</v>
      </c>
      <c r="I10" s="2"/>
      <c r="J10" s="2">
        <v>0</v>
      </c>
    </row>
    <row r="11" spans="1:11" x14ac:dyDescent="0.3">
      <c r="A11" s="2" t="s">
        <v>195</v>
      </c>
      <c r="B11" s="2" t="s">
        <v>181</v>
      </c>
      <c r="C11" s="16" t="s">
        <v>196</v>
      </c>
      <c r="D11" s="17"/>
      <c r="E11" s="8">
        <f t="shared" si="0"/>
        <v>34545</v>
      </c>
      <c r="G11" s="2">
        <v>375046</v>
      </c>
      <c r="H11" s="2" t="s">
        <v>60</v>
      </c>
      <c r="I11" s="2" t="s">
        <v>61</v>
      </c>
      <c r="J11" s="2">
        <v>67</v>
      </c>
    </row>
    <row r="12" spans="1:11" x14ac:dyDescent="0.3">
      <c r="A12" s="2" t="s">
        <v>197</v>
      </c>
      <c r="B12" s="2" t="s">
        <v>181</v>
      </c>
      <c r="C12" s="16" t="s">
        <v>198</v>
      </c>
      <c r="D12" s="17"/>
      <c r="E12" s="8">
        <f t="shared" si="0"/>
        <v>29885</v>
      </c>
      <c r="G12" s="2">
        <v>375049</v>
      </c>
      <c r="H12" s="2" t="s">
        <v>60</v>
      </c>
      <c r="I12" s="2" t="s">
        <v>61</v>
      </c>
      <c r="J12" s="2">
        <v>86</v>
      </c>
    </row>
    <row r="14" spans="1:11" x14ac:dyDescent="0.3">
      <c r="A14" s="6" t="s">
        <v>63</v>
      </c>
      <c r="B14" s="5" t="s">
        <v>64</v>
      </c>
      <c r="G14" s="6" t="s">
        <v>65</v>
      </c>
      <c r="H14" s="5" t="s">
        <v>66</v>
      </c>
    </row>
    <row r="15" spans="1:11" x14ac:dyDescent="0.3">
      <c r="A15" s="2" t="s">
        <v>67</v>
      </c>
      <c r="B15" s="2" t="s">
        <v>68</v>
      </c>
      <c r="C15" s="2" t="s">
        <v>69</v>
      </c>
      <c r="G15" s="2" t="s">
        <v>70</v>
      </c>
      <c r="H15" s="2" t="s">
        <v>54</v>
      </c>
      <c r="I15" s="2" t="s">
        <v>71</v>
      </c>
      <c r="J15" s="2" t="s">
        <v>72</v>
      </c>
      <c r="K15" s="7" t="s">
        <v>73</v>
      </c>
    </row>
    <row r="16" spans="1:11" x14ac:dyDescent="0.3">
      <c r="A16" s="2">
        <v>1025</v>
      </c>
      <c r="B16" s="2" t="s">
        <v>74</v>
      </c>
      <c r="C16" s="2">
        <v>75</v>
      </c>
      <c r="G16" s="2">
        <v>1</v>
      </c>
      <c r="H16" s="2" t="s">
        <v>75</v>
      </c>
      <c r="I16" s="2">
        <v>100</v>
      </c>
      <c r="J16" s="2">
        <v>91</v>
      </c>
      <c r="K16" s="3">
        <f>J16*HLOOKUP(RIGHT(H16,1),$H$26:$K$27,2,FALSE)</f>
        <v>1365000</v>
      </c>
    </row>
    <row r="17" spans="1:11" x14ac:dyDescent="0.3">
      <c r="A17" s="2">
        <v>1201</v>
      </c>
      <c r="B17" s="2" t="s">
        <v>76</v>
      </c>
      <c r="C17" s="2">
        <v>83</v>
      </c>
      <c r="G17" s="2">
        <v>2</v>
      </c>
      <c r="H17" s="2" t="s">
        <v>77</v>
      </c>
      <c r="I17" s="2">
        <v>150</v>
      </c>
      <c r="J17" s="2">
        <v>133</v>
      </c>
      <c r="K17" s="3">
        <f t="shared" ref="K17:K23" si="1">J17*HLOOKUP(RIGHT(H17,1),$H$26:$K$27,2,FALSE)</f>
        <v>1330000</v>
      </c>
    </row>
    <row r="18" spans="1:11" x14ac:dyDescent="0.3">
      <c r="A18" s="2">
        <v>1226</v>
      </c>
      <c r="B18" s="2" t="s">
        <v>78</v>
      </c>
      <c r="C18" s="2">
        <v>88</v>
      </c>
      <c r="G18" s="2">
        <v>3</v>
      </c>
      <c r="H18" s="2" t="s">
        <v>79</v>
      </c>
      <c r="I18" s="2">
        <v>120</v>
      </c>
      <c r="J18" s="2">
        <v>119</v>
      </c>
      <c r="K18" s="3">
        <f t="shared" si="1"/>
        <v>1428000</v>
      </c>
    </row>
    <row r="19" spans="1:11" x14ac:dyDescent="0.3">
      <c r="A19" s="2">
        <v>1325</v>
      </c>
      <c r="B19" s="2" t="s">
        <v>80</v>
      </c>
      <c r="C19" s="2">
        <v>92</v>
      </c>
      <c r="G19" s="2">
        <v>4</v>
      </c>
      <c r="H19" s="2" t="s">
        <v>81</v>
      </c>
      <c r="I19" s="2">
        <v>100</v>
      </c>
      <c r="J19" s="2">
        <v>86</v>
      </c>
      <c r="K19" s="3">
        <f t="shared" si="1"/>
        <v>1720000</v>
      </c>
    </row>
    <row r="20" spans="1:11" x14ac:dyDescent="0.3">
      <c r="A20" s="2">
        <v>1388</v>
      </c>
      <c r="B20" s="2" t="s">
        <v>74</v>
      </c>
      <c r="C20" s="2">
        <v>95</v>
      </c>
      <c r="G20" s="2">
        <v>5</v>
      </c>
      <c r="H20" s="2" t="s">
        <v>82</v>
      </c>
      <c r="I20" s="2">
        <v>80</v>
      </c>
      <c r="J20" s="2">
        <v>78</v>
      </c>
      <c r="K20" s="3">
        <f t="shared" si="1"/>
        <v>1170000</v>
      </c>
    </row>
    <row r="21" spans="1:11" x14ac:dyDescent="0.3">
      <c r="A21" s="2">
        <v>1395</v>
      </c>
      <c r="B21" s="2" t="s">
        <v>80</v>
      </c>
      <c r="C21" s="2">
        <v>76</v>
      </c>
      <c r="G21" s="2">
        <v>6</v>
      </c>
      <c r="H21" s="2" t="s">
        <v>83</v>
      </c>
      <c r="I21" s="2">
        <v>90</v>
      </c>
      <c r="J21" s="2">
        <v>59</v>
      </c>
      <c r="K21" s="3">
        <f t="shared" si="1"/>
        <v>590000</v>
      </c>
    </row>
    <row r="22" spans="1:11" x14ac:dyDescent="0.3">
      <c r="A22" s="2">
        <v>1438</v>
      </c>
      <c r="B22" s="2" t="s">
        <v>84</v>
      </c>
      <c r="C22" s="2">
        <v>94</v>
      </c>
      <c r="G22" s="2">
        <v>7</v>
      </c>
      <c r="H22" s="2" t="s">
        <v>85</v>
      </c>
      <c r="I22" s="2">
        <v>120</v>
      </c>
      <c r="J22" s="2">
        <v>111</v>
      </c>
      <c r="K22" s="3">
        <f t="shared" si="1"/>
        <v>1332000</v>
      </c>
    </row>
    <row r="23" spans="1:11" x14ac:dyDescent="0.3">
      <c r="A23" s="2">
        <v>1457</v>
      </c>
      <c r="B23" s="2" t="s">
        <v>76</v>
      </c>
      <c r="C23" s="2">
        <v>92</v>
      </c>
      <c r="G23" s="2">
        <v>8</v>
      </c>
      <c r="H23" s="2" t="s">
        <v>86</v>
      </c>
      <c r="I23" s="2">
        <v>100</v>
      </c>
      <c r="J23" s="2">
        <v>82</v>
      </c>
      <c r="K23" s="3">
        <f t="shared" si="1"/>
        <v>1640000</v>
      </c>
    </row>
    <row r="24" spans="1:11" x14ac:dyDescent="0.3">
      <c r="A24" s="2">
        <v>1599</v>
      </c>
      <c r="B24" s="2" t="s">
        <v>84</v>
      </c>
      <c r="C24" s="2">
        <v>88</v>
      </c>
      <c r="D24" s="12" t="s">
        <v>87</v>
      </c>
      <c r="E24" s="13"/>
    </row>
    <row r="25" spans="1:11" x14ac:dyDescent="0.3">
      <c r="A25" s="2">
        <v>1601</v>
      </c>
      <c r="B25" s="2" t="s">
        <v>88</v>
      </c>
      <c r="C25" s="2">
        <v>78</v>
      </c>
      <c r="D25" s="2" t="s">
        <v>199</v>
      </c>
      <c r="E25" s="2" t="s">
        <v>201</v>
      </c>
      <c r="G25" t="s">
        <v>89</v>
      </c>
    </row>
    <row r="26" spans="1:11" x14ac:dyDescent="0.3">
      <c r="A26" s="2">
        <v>1625</v>
      </c>
      <c r="B26" s="2" t="s">
        <v>74</v>
      </c>
      <c r="C26" s="2">
        <v>90</v>
      </c>
      <c r="D26" s="2" t="s">
        <v>200</v>
      </c>
      <c r="E26" s="2" t="s">
        <v>202</v>
      </c>
      <c r="G26" s="2" t="s">
        <v>90</v>
      </c>
      <c r="H26" s="2" t="s">
        <v>91</v>
      </c>
      <c r="I26" s="2" t="s">
        <v>92</v>
      </c>
      <c r="J26" s="2" t="s">
        <v>93</v>
      </c>
      <c r="K26" s="2" t="s">
        <v>94</v>
      </c>
    </row>
    <row r="27" spans="1:11" x14ac:dyDescent="0.3">
      <c r="A27" s="14" t="s">
        <v>95</v>
      </c>
      <c r="B27" s="15"/>
      <c r="C27" s="2">
        <f>ROUND(DAVERAGE(B15:C26,2,$D$25:$E$27),1)</f>
        <v>92.3</v>
      </c>
      <c r="D27" s="2" t="s">
        <v>203</v>
      </c>
      <c r="E27" s="2" t="s">
        <v>202</v>
      </c>
      <c r="G27" s="2" t="s">
        <v>96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3">
      <c r="A29" s="6" t="s">
        <v>97</v>
      </c>
      <c r="B29" s="5" t="s">
        <v>98</v>
      </c>
    </row>
    <row r="30" spans="1:11" x14ac:dyDescent="0.3">
      <c r="A30" s="2" t="s">
        <v>99</v>
      </c>
      <c r="B30" s="2" t="s">
        <v>100</v>
      </c>
      <c r="C30" s="2" t="s">
        <v>101</v>
      </c>
      <c r="D30" s="2" t="s">
        <v>7</v>
      </c>
      <c r="E30" s="7" t="s">
        <v>102</v>
      </c>
    </row>
    <row r="31" spans="1:11" x14ac:dyDescent="0.3">
      <c r="A31" s="2" t="s">
        <v>103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  <c r="F31" s="19"/>
    </row>
    <row r="32" spans="1:11" x14ac:dyDescent="0.3">
      <c r="A32" s="2" t="s">
        <v>103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3">
      <c r="A33" s="2" t="s">
        <v>103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3">
      <c r="A34" s="2" t="s">
        <v>103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3">
      <c r="A35" s="2" t="s">
        <v>103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3">
      <c r="A36" s="2" t="s">
        <v>103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3">
      <c r="A37" s="2" t="s">
        <v>103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3">
      <c r="A38" s="2" t="s">
        <v>103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3">
      <c r="A39" s="2" t="s">
        <v>103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13">
    <mergeCell ref="D24:E24"/>
    <mergeCell ref="A27:B27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I18" sqref="I18"/>
    </sheetView>
  </sheetViews>
  <sheetFormatPr defaultRowHeight="16.5" x14ac:dyDescent="0.3"/>
  <cols>
    <col min="4" max="4" width="10.625" bestFit="1" customWidth="1"/>
    <col min="8" max="8" width="10.625" customWidth="1"/>
    <col min="9" max="9" width="10.625" bestFit="1" customWidth="1"/>
  </cols>
  <sheetData>
    <row r="1" spans="1:9" x14ac:dyDescent="0.3">
      <c r="A1" s="18" t="s">
        <v>104</v>
      </c>
      <c r="B1" s="18"/>
      <c r="C1" s="18"/>
      <c r="D1" s="18"/>
      <c r="F1" s="18" t="s">
        <v>105</v>
      </c>
      <c r="G1" s="18"/>
      <c r="H1" s="18"/>
      <c r="I1" s="18"/>
    </row>
    <row r="2" spans="1:9" x14ac:dyDescent="0.3">
      <c r="A2" s="2" t="s">
        <v>54</v>
      </c>
      <c r="B2" s="2" t="s">
        <v>96</v>
      </c>
      <c r="C2" s="2" t="s">
        <v>72</v>
      </c>
      <c r="D2" s="2" t="s">
        <v>73</v>
      </c>
      <c r="F2" s="2" t="s">
        <v>54</v>
      </c>
      <c r="G2" s="2" t="s">
        <v>96</v>
      </c>
      <c r="H2" s="2" t="s">
        <v>72</v>
      </c>
      <c r="I2" s="2" t="s">
        <v>73</v>
      </c>
    </row>
    <row r="3" spans="1:9" x14ac:dyDescent="0.3">
      <c r="A3" s="2" t="s">
        <v>106</v>
      </c>
      <c r="B3" s="3">
        <v>10000</v>
      </c>
      <c r="C3" s="2">
        <v>120</v>
      </c>
      <c r="D3" s="3">
        <f t="shared" ref="D3:D12" si="0">B3*C3</f>
        <v>1200000</v>
      </c>
      <c r="F3" s="2" t="s">
        <v>106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3">
      <c r="A4" s="2" t="s">
        <v>107</v>
      </c>
      <c r="B4" s="3">
        <v>15000</v>
      </c>
      <c r="C4" s="2">
        <v>83</v>
      </c>
      <c r="D4" s="3">
        <f t="shared" si="0"/>
        <v>1245000</v>
      </c>
      <c r="F4" s="2" t="s">
        <v>107</v>
      </c>
      <c r="G4" s="3">
        <v>15000</v>
      </c>
      <c r="H4" s="2">
        <v>111</v>
      </c>
      <c r="I4" s="3">
        <f t="shared" si="1"/>
        <v>1665000</v>
      </c>
    </row>
    <row r="5" spans="1:9" x14ac:dyDescent="0.3">
      <c r="A5" s="2" t="s">
        <v>108</v>
      </c>
      <c r="B5" s="3">
        <v>18000</v>
      </c>
      <c r="C5" s="2">
        <v>73</v>
      </c>
      <c r="D5" s="3">
        <f t="shared" si="0"/>
        <v>1314000</v>
      </c>
      <c r="F5" s="2" t="s">
        <v>108</v>
      </c>
      <c r="G5" s="3">
        <v>18000</v>
      </c>
      <c r="H5" s="2">
        <v>48</v>
      </c>
      <c r="I5" s="3">
        <f t="shared" si="1"/>
        <v>864000</v>
      </c>
    </row>
    <row r="6" spans="1:9" x14ac:dyDescent="0.3">
      <c r="A6" s="2" t="s">
        <v>109</v>
      </c>
      <c r="B6" s="3">
        <v>20000</v>
      </c>
      <c r="C6" s="2">
        <v>52</v>
      </c>
      <c r="D6" s="3">
        <f t="shared" si="0"/>
        <v>1040000</v>
      </c>
      <c r="F6" s="2" t="s">
        <v>109</v>
      </c>
      <c r="G6" s="3">
        <v>20000</v>
      </c>
      <c r="H6" s="2">
        <v>93</v>
      </c>
      <c r="I6" s="3">
        <f t="shared" si="1"/>
        <v>1860000</v>
      </c>
    </row>
    <row r="7" spans="1:9" x14ac:dyDescent="0.3">
      <c r="A7" s="2" t="s">
        <v>110</v>
      </c>
      <c r="B7" s="3">
        <v>16000</v>
      </c>
      <c r="C7" s="2">
        <v>48</v>
      </c>
      <c r="D7" s="3">
        <f t="shared" si="0"/>
        <v>768000</v>
      </c>
      <c r="F7" s="2" t="s">
        <v>110</v>
      </c>
      <c r="G7" s="3">
        <v>16000</v>
      </c>
      <c r="H7" s="2">
        <v>27</v>
      </c>
      <c r="I7" s="3">
        <f t="shared" si="1"/>
        <v>432000</v>
      </c>
    </row>
    <row r="8" spans="1:9" x14ac:dyDescent="0.3">
      <c r="A8" s="2" t="s">
        <v>111</v>
      </c>
      <c r="B8" s="3">
        <v>22000</v>
      </c>
      <c r="C8" s="2">
        <v>93</v>
      </c>
      <c r="D8" s="3">
        <f t="shared" si="0"/>
        <v>2046000</v>
      </c>
      <c r="F8" s="2" t="s">
        <v>111</v>
      </c>
      <c r="G8" s="3">
        <v>22000</v>
      </c>
      <c r="H8" s="2">
        <v>86</v>
      </c>
      <c r="I8" s="3">
        <f t="shared" si="1"/>
        <v>1892000</v>
      </c>
    </row>
    <row r="9" spans="1:9" x14ac:dyDescent="0.3">
      <c r="A9" s="2" t="s">
        <v>112</v>
      </c>
      <c r="B9" s="3">
        <v>24000</v>
      </c>
      <c r="C9" s="2">
        <v>27</v>
      </c>
      <c r="D9" s="3">
        <f t="shared" si="0"/>
        <v>648000</v>
      </c>
      <c r="F9" s="2" t="s">
        <v>112</v>
      </c>
      <c r="G9" s="3">
        <v>24000</v>
      </c>
      <c r="H9" s="2">
        <v>57</v>
      </c>
      <c r="I9" s="3">
        <f t="shared" si="1"/>
        <v>1368000</v>
      </c>
    </row>
    <row r="10" spans="1:9" x14ac:dyDescent="0.3">
      <c r="A10" s="2" t="s">
        <v>113</v>
      </c>
      <c r="B10" s="3">
        <v>25000</v>
      </c>
      <c r="C10" s="2">
        <v>86</v>
      </c>
      <c r="D10" s="3">
        <f t="shared" si="0"/>
        <v>2150000</v>
      </c>
      <c r="F10" s="2" t="s">
        <v>113</v>
      </c>
      <c r="G10" s="3">
        <v>25000</v>
      </c>
      <c r="H10" s="2">
        <v>23</v>
      </c>
      <c r="I10" s="3">
        <f t="shared" si="1"/>
        <v>575000</v>
      </c>
    </row>
    <row r="11" spans="1:9" x14ac:dyDescent="0.3">
      <c r="A11" s="2" t="s">
        <v>114</v>
      </c>
      <c r="B11" s="3">
        <v>27000</v>
      </c>
      <c r="C11" s="2">
        <v>43</v>
      </c>
      <c r="D11" s="3">
        <f t="shared" si="0"/>
        <v>1161000</v>
      </c>
      <c r="F11" s="2" t="s">
        <v>114</v>
      </c>
      <c r="G11" s="3">
        <v>27000</v>
      </c>
      <c r="H11" s="2">
        <v>24</v>
      </c>
      <c r="I11" s="3">
        <f t="shared" si="1"/>
        <v>648000</v>
      </c>
    </row>
    <row r="12" spans="1:9" x14ac:dyDescent="0.3">
      <c r="A12" s="2" t="s">
        <v>115</v>
      </c>
      <c r="B12" s="3">
        <v>28000</v>
      </c>
      <c r="C12" s="2">
        <v>62</v>
      </c>
      <c r="D12" s="3">
        <f t="shared" si="0"/>
        <v>1736000</v>
      </c>
      <c r="F12" s="2" t="s">
        <v>115</v>
      </c>
      <c r="G12" s="3">
        <v>28000</v>
      </c>
      <c r="H12" s="2">
        <v>82</v>
      </c>
      <c r="I12" s="3">
        <f t="shared" si="1"/>
        <v>2296000</v>
      </c>
    </row>
    <row r="14" spans="1:9" x14ac:dyDescent="0.3">
      <c r="A14" s="18" t="s">
        <v>116</v>
      </c>
      <c r="B14" s="18"/>
      <c r="C14" s="18"/>
      <c r="D14" s="18"/>
      <c r="F14" s="18" t="s">
        <v>117</v>
      </c>
      <c r="G14" s="18"/>
      <c r="H14" s="18"/>
    </row>
    <row r="15" spans="1:9" x14ac:dyDescent="0.3">
      <c r="A15" s="2" t="s">
        <v>54</v>
      </c>
      <c r="B15" s="2" t="s">
        <v>96</v>
      </c>
      <c r="C15" s="2" t="s">
        <v>72</v>
      </c>
      <c r="D15" s="2" t="s">
        <v>73</v>
      </c>
      <c r="F15" s="2" t="s">
        <v>54</v>
      </c>
      <c r="G15" s="2" t="s">
        <v>72</v>
      </c>
      <c r="H15" s="2" t="s">
        <v>73</v>
      </c>
    </row>
    <row r="16" spans="1:9" x14ac:dyDescent="0.3">
      <c r="A16" s="2" t="s">
        <v>106</v>
      </c>
      <c r="B16" s="3">
        <v>10000</v>
      </c>
      <c r="C16" s="2">
        <v>99</v>
      </c>
      <c r="D16" s="3">
        <f t="shared" ref="D16:D25" si="2">B16*C16</f>
        <v>990000</v>
      </c>
      <c r="F16" s="2" t="s">
        <v>106</v>
      </c>
      <c r="G16" s="2">
        <v>303</v>
      </c>
      <c r="H16" s="20">
        <v>3030000</v>
      </c>
    </row>
    <row r="17" spans="1:8" x14ac:dyDescent="0.3">
      <c r="A17" s="2" t="s">
        <v>107</v>
      </c>
      <c r="B17" s="3">
        <v>15000</v>
      </c>
      <c r="C17" s="2">
        <v>114</v>
      </c>
      <c r="D17" s="3">
        <f t="shared" si="2"/>
        <v>1710000</v>
      </c>
      <c r="F17" s="2" t="s">
        <v>107</v>
      </c>
      <c r="G17" s="2">
        <v>308</v>
      </c>
      <c r="H17" s="20">
        <v>4620000</v>
      </c>
    </row>
    <row r="18" spans="1:8" x14ac:dyDescent="0.3">
      <c r="A18" s="2" t="s">
        <v>108</v>
      </c>
      <c r="B18" s="3">
        <v>18000</v>
      </c>
      <c r="C18" s="2">
        <v>101</v>
      </c>
      <c r="D18" s="3">
        <f t="shared" si="2"/>
        <v>1818000</v>
      </c>
      <c r="F18" s="2" t="s">
        <v>108</v>
      </c>
      <c r="G18" s="2">
        <v>222</v>
      </c>
      <c r="H18" s="20">
        <v>3996000</v>
      </c>
    </row>
    <row r="19" spans="1:8" x14ac:dyDescent="0.3">
      <c r="A19" s="2" t="s">
        <v>109</v>
      </c>
      <c r="B19" s="3">
        <v>20000</v>
      </c>
      <c r="C19" s="2">
        <v>98</v>
      </c>
      <c r="D19" s="3">
        <f t="shared" si="2"/>
        <v>1960000</v>
      </c>
      <c r="F19" s="2" t="s">
        <v>109</v>
      </c>
      <c r="G19" s="2">
        <v>243</v>
      </c>
      <c r="H19" s="20">
        <v>4860000</v>
      </c>
    </row>
    <row r="20" spans="1:8" x14ac:dyDescent="0.3">
      <c r="A20" s="2" t="s">
        <v>110</v>
      </c>
      <c r="B20" s="3">
        <v>16000</v>
      </c>
      <c r="C20" s="2">
        <v>86</v>
      </c>
      <c r="D20" s="3">
        <f t="shared" si="2"/>
        <v>1376000</v>
      </c>
      <c r="F20" s="2" t="s">
        <v>110</v>
      </c>
      <c r="G20" s="2">
        <v>161</v>
      </c>
      <c r="H20" s="20">
        <v>2576000</v>
      </c>
    </row>
    <row r="21" spans="1:8" x14ac:dyDescent="0.3">
      <c r="A21" s="2" t="s">
        <v>111</v>
      </c>
      <c r="B21" s="3">
        <v>22000</v>
      </c>
      <c r="C21" s="2">
        <v>52</v>
      </c>
      <c r="D21" s="3">
        <f t="shared" si="2"/>
        <v>1144000</v>
      </c>
      <c r="F21" s="2" t="s">
        <v>111</v>
      </c>
      <c r="G21" s="2">
        <v>231</v>
      </c>
      <c r="H21" s="20">
        <v>5082000</v>
      </c>
    </row>
    <row r="22" spans="1:8" x14ac:dyDescent="0.3">
      <c r="A22" s="2" t="s">
        <v>112</v>
      </c>
      <c r="B22" s="3">
        <v>24000</v>
      </c>
      <c r="C22" s="2">
        <v>76</v>
      </c>
      <c r="D22" s="3">
        <f t="shared" si="2"/>
        <v>1824000</v>
      </c>
      <c r="F22" s="2" t="s">
        <v>112</v>
      </c>
      <c r="G22" s="2">
        <v>160</v>
      </c>
      <c r="H22" s="20">
        <v>3840000</v>
      </c>
    </row>
    <row r="23" spans="1:8" x14ac:dyDescent="0.3">
      <c r="A23" s="2" t="s">
        <v>113</v>
      </c>
      <c r="B23" s="3">
        <v>25000</v>
      </c>
      <c r="C23" s="2">
        <v>68</v>
      </c>
      <c r="D23" s="3">
        <f t="shared" si="2"/>
        <v>1700000</v>
      </c>
      <c r="F23" s="2" t="s">
        <v>113</v>
      </c>
      <c r="G23" s="2">
        <v>177</v>
      </c>
      <c r="H23" s="20">
        <v>4425000</v>
      </c>
    </row>
    <row r="24" spans="1:8" x14ac:dyDescent="0.3">
      <c r="A24" s="2" t="s">
        <v>114</v>
      </c>
      <c r="B24" s="3">
        <v>27000</v>
      </c>
      <c r="C24" s="2">
        <v>55</v>
      </c>
      <c r="D24" s="3">
        <f t="shared" si="2"/>
        <v>1485000</v>
      </c>
      <c r="F24" s="2" t="s">
        <v>114</v>
      </c>
      <c r="G24" s="2">
        <v>122</v>
      </c>
      <c r="H24" s="20">
        <v>3294000</v>
      </c>
    </row>
    <row r="25" spans="1:8" x14ac:dyDescent="0.3">
      <c r="A25" s="2" t="s">
        <v>115</v>
      </c>
      <c r="B25" s="3">
        <v>28000</v>
      </c>
      <c r="C25" s="2">
        <v>46</v>
      </c>
      <c r="D25" s="3">
        <f t="shared" si="2"/>
        <v>1288000</v>
      </c>
      <c r="F25" s="2" t="s">
        <v>115</v>
      </c>
      <c r="G25" s="2">
        <v>190</v>
      </c>
      <c r="H25" s="20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3" workbookViewId="0">
      <selection activeCell="F34" sqref="F34"/>
    </sheetView>
  </sheetViews>
  <sheetFormatPr defaultRowHeight="16.5" outlineLevelRow="3" x14ac:dyDescent="0.3"/>
  <cols>
    <col min="5" max="7" width="10.625" bestFit="1" customWidth="1"/>
    <col min="8" max="8" width="9.125" bestFit="1" customWidth="1"/>
    <col min="9" max="9" width="10.625" bestFit="1" customWidth="1"/>
  </cols>
  <sheetData>
    <row r="1" spans="1:9" ht="20.25" x14ac:dyDescent="0.3">
      <c r="A1" s="11" t="s">
        <v>144</v>
      </c>
      <c r="B1" s="11"/>
      <c r="C1" s="11"/>
      <c r="D1" s="11"/>
      <c r="E1" s="11"/>
      <c r="F1" s="11"/>
      <c r="G1" s="11"/>
      <c r="H1" s="11"/>
      <c r="I1" s="11"/>
    </row>
    <row r="3" spans="1:9" x14ac:dyDescent="0.3">
      <c r="A3" s="2" t="s">
        <v>24</v>
      </c>
      <c r="B3" s="2" t="s">
        <v>118</v>
      </c>
      <c r="C3" s="2" t="s">
        <v>26</v>
      </c>
      <c r="D3" s="2" t="s">
        <v>119</v>
      </c>
      <c r="E3" s="2" t="s">
        <v>28</v>
      </c>
      <c r="F3" s="2" t="s">
        <v>29</v>
      </c>
      <c r="G3" s="2" t="s">
        <v>120</v>
      </c>
      <c r="H3" s="2" t="s">
        <v>121</v>
      </c>
      <c r="I3" s="2" t="s">
        <v>122</v>
      </c>
    </row>
    <row r="4" spans="1:9" outlineLevel="3" x14ac:dyDescent="0.3">
      <c r="A4" s="2" t="s">
        <v>123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3">
      <c r="A5" s="2" t="s">
        <v>124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3">
      <c r="A6" s="2"/>
      <c r="B6" s="2"/>
      <c r="C6" s="21" t="s">
        <v>208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3">
      <c r="A7" s="2" t="s">
        <v>125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3">
      <c r="A8" s="2" t="s">
        <v>126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3">
      <c r="A9" s="2" t="s">
        <v>127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3">
      <c r="A10" s="2"/>
      <c r="B10" s="2"/>
      <c r="C10" s="21" t="s">
        <v>209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3">
      <c r="A11" s="2" t="s">
        <v>128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3">
      <c r="A12" s="2"/>
      <c r="B12" s="2"/>
      <c r="C12" s="21" t="s">
        <v>210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3">
      <c r="A13" s="2"/>
      <c r="B13" s="21" t="s">
        <v>204</v>
      </c>
      <c r="C13" s="2"/>
      <c r="D13" s="25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3">
      <c r="A14" s="2" t="s">
        <v>129</v>
      </c>
      <c r="B14" s="2" t="s">
        <v>130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3">
      <c r="A15" s="2" t="s">
        <v>131</v>
      </c>
      <c r="B15" s="2" t="s">
        <v>130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3">
      <c r="A16" s="2"/>
      <c r="B16" s="2"/>
      <c r="C16" s="21" t="s">
        <v>208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3">
      <c r="A17" s="2" t="s">
        <v>132</v>
      </c>
      <c r="B17" s="2" t="s">
        <v>130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3">
      <c r="A18" s="2" t="s">
        <v>133</v>
      </c>
      <c r="B18" s="2" t="s">
        <v>130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3">
      <c r="A19" s="2"/>
      <c r="B19" s="2"/>
      <c r="C19" s="21" t="s">
        <v>209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3">
      <c r="A20" s="2" t="s">
        <v>134</v>
      </c>
      <c r="B20" s="2" t="s">
        <v>130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3">
      <c r="A21" s="2" t="s">
        <v>135</v>
      </c>
      <c r="B21" s="2" t="s">
        <v>130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3">
      <c r="A22" s="2"/>
      <c r="B22" s="2"/>
      <c r="C22" s="21" t="s">
        <v>210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3">
      <c r="A23" s="2"/>
      <c r="B23" s="21" t="s">
        <v>205</v>
      </c>
      <c r="C23" s="2"/>
      <c r="D23" s="25">
        <f>SUBTOTAL(1,D14:D21)</f>
        <v>1</v>
      </c>
      <c r="E23" s="3"/>
      <c r="F23" s="3"/>
      <c r="G23" s="3"/>
      <c r="H23" s="3"/>
      <c r="I23" s="3"/>
    </row>
    <row r="24" spans="1:9" outlineLevel="3" x14ac:dyDescent="0.3">
      <c r="A24" s="2" t="s">
        <v>136</v>
      </c>
      <c r="B24" s="2" t="s">
        <v>137</v>
      </c>
      <c r="C24" s="2" t="s">
        <v>138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3">
      <c r="A25" s="2"/>
      <c r="B25" s="2"/>
      <c r="C25" s="21" t="s">
        <v>211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3">
      <c r="A26" s="2" t="s">
        <v>139</v>
      </c>
      <c r="B26" s="2" t="s">
        <v>137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3">
      <c r="A27" s="2" t="s">
        <v>140</v>
      </c>
      <c r="B27" s="2" t="s">
        <v>137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3">
      <c r="A28" s="2"/>
      <c r="B28" s="2"/>
      <c r="C28" s="21" t="s">
        <v>209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3">
      <c r="A29" s="2" t="s">
        <v>141</v>
      </c>
      <c r="B29" s="2" t="s">
        <v>137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3">
      <c r="A30" s="2" t="s">
        <v>142</v>
      </c>
      <c r="B30" s="2" t="s">
        <v>137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3">
      <c r="A31" s="2" t="s">
        <v>143</v>
      </c>
      <c r="B31" s="2" t="s">
        <v>137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3">
      <c r="A32" s="22"/>
      <c r="B32" s="22"/>
      <c r="C32" s="24" t="s">
        <v>210</v>
      </c>
      <c r="D32" s="22"/>
      <c r="E32" s="23"/>
      <c r="F32" s="23"/>
      <c r="G32" s="23"/>
      <c r="H32" s="23"/>
      <c r="I32" s="23">
        <f>SUBTOTAL(5,I29:I31)</f>
        <v>4092000</v>
      </c>
    </row>
    <row r="33" spans="1:9" outlineLevel="1" x14ac:dyDescent="0.3">
      <c r="A33" s="22"/>
      <c r="B33" s="24" t="s">
        <v>206</v>
      </c>
      <c r="C33" s="22"/>
      <c r="D33" s="26">
        <f>SUBTOTAL(1,D24:D31)</f>
        <v>0.66666666666666663</v>
      </c>
      <c r="E33" s="23"/>
      <c r="F33" s="23"/>
      <c r="G33" s="23"/>
      <c r="H33" s="23"/>
      <c r="I33" s="23"/>
    </row>
    <row r="34" spans="1:9" x14ac:dyDescent="0.3">
      <c r="A34" s="22"/>
      <c r="B34" s="24"/>
      <c r="C34" s="24" t="s">
        <v>212</v>
      </c>
      <c r="D34" s="22"/>
      <c r="E34" s="23"/>
      <c r="F34" s="23"/>
      <c r="G34" s="23"/>
      <c r="H34" s="23"/>
      <c r="I34" s="23">
        <f>SUBTOTAL(5,I4:I31)</f>
        <v>2596000</v>
      </c>
    </row>
    <row r="35" spans="1:9" x14ac:dyDescent="0.3">
      <c r="A35" s="22"/>
      <c r="B35" s="24" t="s">
        <v>207</v>
      </c>
      <c r="C35" s="22"/>
      <c r="D35" s="26">
        <f>SUBTOTAL(1,D4:D31)</f>
        <v>1.1111111111111112</v>
      </c>
      <c r="E35" s="23"/>
      <c r="F35" s="23"/>
      <c r="G35" s="23"/>
      <c r="H35" s="23"/>
      <c r="I35" s="23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E5" sqref="E5:E14"/>
    </sheetView>
  </sheetViews>
  <sheetFormatPr defaultRowHeight="16.5" x14ac:dyDescent="0.3"/>
  <cols>
    <col min="5" max="5" width="12.625" customWidth="1"/>
    <col min="6" max="6" width="5.625" customWidth="1"/>
  </cols>
  <sheetData>
    <row r="1" spans="1:5" ht="20.25" x14ac:dyDescent="0.3">
      <c r="A1" s="11" t="s">
        <v>145</v>
      </c>
      <c r="B1" s="11"/>
      <c r="C1" s="11"/>
      <c r="D1" s="11"/>
      <c r="E1" s="11"/>
    </row>
    <row r="3" spans="1:5" x14ac:dyDescent="0.3">
      <c r="D3" s="2" t="s">
        <v>146</v>
      </c>
      <c r="E3" s="27">
        <v>20000</v>
      </c>
    </row>
    <row r="4" spans="1:5" x14ac:dyDescent="0.3">
      <c r="A4" s="2" t="s">
        <v>24</v>
      </c>
      <c r="B4" s="2" t="s">
        <v>56</v>
      </c>
      <c r="C4" s="2" t="s">
        <v>26</v>
      </c>
      <c r="D4" s="2" t="s">
        <v>72</v>
      </c>
      <c r="E4" s="2" t="s">
        <v>73</v>
      </c>
    </row>
    <row r="5" spans="1:5" x14ac:dyDescent="0.3">
      <c r="A5" s="2" t="s">
        <v>147</v>
      </c>
      <c r="B5" s="2" t="s">
        <v>62</v>
      </c>
      <c r="C5" s="2" t="s">
        <v>138</v>
      </c>
      <c r="D5" s="2">
        <v>234</v>
      </c>
      <c r="E5" s="27">
        <f>$E$3*D5</f>
        <v>4680000</v>
      </c>
    </row>
    <row r="6" spans="1:5" x14ac:dyDescent="0.3">
      <c r="A6" s="2" t="s">
        <v>148</v>
      </c>
      <c r="B6" s="2" t="s">
        <v>60</v>
      </c>
      <c r="C6" s="2" t="s">
        <v>35</v>
      </c>
      <c r="D6" s="2">
        <v>218</v>
      </c>
      <c r="E6" s="27">
        <f t="shared" ref="E6:E14" si="0">$E$3*D6</f>
        <v>4360000</v>
      </c>
    </row>
    <row r="7" spans="1:5" x14ac:dyDescent="0.3">
      <c r="A7" s="2" t="s">
        <v>149</v>
      </c>
      <c r="B7" s="2" t="s">
        <v>62</v>
      </c>
      <c r="C7" s="2" t="s">
        <v>35</v>
      </c>
      <c r="D7" s="2">
        <v>158</v>
      </c>
      <c r="E7" s="27">
        <f t="shared" si="0"/>
        <v>3160000</v>
      </c>
    </row>
    <row r="8" spans="1:5" x14ac:dyDescent="0.3">
      <c r="A8" s="2" t="s">
        <v>150</v>
      </c>
      <c r="B8" s="2" t="s">
        <v>60</v>
      </c>
      <c r="C8" s="2" t="s">
        <v>37</v>
      </c>
      <c r="D8" s="2">
        <v>210</v>
      </c>
      <c r="E8" s="27">
        <f t="shared" si="0"/>
        <v>4200000</v>
      </c>
    </row>
    <row r="9" spans="1:5" x14ac:dyDescent="0.3">
      <c r="A9" s="2" t="s">
        <v>151</v>
      </c>
      <c r="B9" s="2" t="s">
        <v>62</v>
      </c>
      <c r="C9" s="2" t="s">
        <v>37</v>
      </c>
      <c r="D9" s="2">
        <v>200</v>
      </c>
      <c r="E9" s="27">
        <f t="shared" si="0"/>
        <v>4000000</v>
      </c>
    </row>
    <row r="10" spans="1:5" x14ac:dyDescent="0.3">
      <c r="A10" s="2" t="s">
        <v>152</v>
      </c>
      <c r="B10" s="2" t="s">
        <v>60</v>
      </c>
      <c r="C10" s="2" t="s">
        <v>37</v>
      </c>
      <c r="D10" s="2">
        <v>169</v>
      </c>
      <c r="E10" s="27">
        <f t="shared" si="0"/>
        <v>3380000</v>
      </c>
    </row>
    <row r="11" spans="1:5" x14ac:dyDescent="0.3">
      <c r="A11" s="2" t="s">
        <v>153</v>
      </c>
      <c r="B11" s="2" t="s">
        <v>60</v>
      </c>
      <c r="C11" s="2" t="s">
        <v>39</v>
      </c>
      <c r="D11" s="2">
        <v>195</v>
      </c>
      <c r="E11" s="27">
        <f t="shared" si="0"/>
        <v>3900000</v>
      </c>
    </row>
    <row r="12" spans="1:5" x14ac:dyDescent="0.3">
      <c r="A12" s="2" t="s">
        <v>154</v>
      </c>
      <c r="B12" s="2" t="s">
        <v>60</v>
      </c>
      <c r="C12" s="2" t="s">
        <v>39</v>
      </c>
      <c r="D12" s="2">
        <v>204</v>
      </c>
      <c r="E12" s="27">
        <f t="shared" si="0"/>
        <v>4080000</v>
      </c>
    </row>
    <row r="13" spans="1:5" x14ac:dyDescent="0.3">
      <c r="A13" s="2" t="s">
        <v>155</v>
      </c>
      <c r="B13" s="2" t="s">
        <v>62</v>
      </c>
      <c r="C13" s="2" t="s">
        <v>39</v>
      </c>
      <c r="D13" s="2">
        <v>182</v>
      </c>
      <c r="E13" s="27">
        <f t="shared" si="0"/>
        <v>3640000</v>
      </c>
    </row>
    <row r="14" spans="1:5" x14ac:dyDescent="0.3">
      <c r="A14" s="2" t="s">
        <v>156</v>
      </c>
      <c r="B14" s="2" t="s">
        <v>62</v>
      </c>
      <c r="C14" s="2" t="s">
        <v>39</v>
      </c>
      <c r="D14" s="2">
        <v>216</v>
      </c>
      <c r="E14" s="27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workbookViewId="0">
      <selection activeCell="C2" sqref="C2"/>
    </sheetView>
  </sheetViews>
  <sheetFormatPr defaultRowHeight="16.5" x14ac:dyDescent="0.3"/>
  <cols>
    <col min="4" max="4" width="9.375" customWidth="1"/>
  </cols>
  <sheetData>
    <row r="1" spans="1:4" ht="20.25" x14ac:dyDescent="0.3">
      <c r="A1" s="11" t="s">
        <v>157</v>
      </c>
      <c r="B1" s="11"/>
      <c r="C1" s="11"/>
      <c r="D1" s="11"/>
    </row>
    <row r="3" spans="1:4" x14ac:dyDescent="0.3">
      <c r="A3" s="2" t="s">
        <v>158</v>
      </c>
      <c r="B3" s="2" t="s">
        <v>159</v>
      </c>
      <c r="C3" s="2" t="s">
        <v>160</v>
      </c>
      <c r="D3" s="2" t="s">
        <v>161</v>
      </c>
    </row>
    <row r="4" spans="1:4" x14ac:dyDescent="0.3">
      <c r="A4" s="2" t="s">
        <v>162</v>
      </c>
      <c r="B4" s="2">
        <v>35</v>
      </c>
      <c r="C4" s="2">
        <v>2</v>
      </c>
      <c r="D4" s="10">
        <v>50000</v>
      </c>
    </row>
    <row r="5" spans="1:4" x14ac:dyDescent="0.3">
      <c r="A5" s="2" t="s">
        <v>163</v>
      </c>
      <c r="B5" s="2">
        <v>50</v>
      </c>
      <c r="C5" s="2">
        <v>2</v>
      </c>
      <c r="D5" s="10">
        <v>60000</v>
      </c>
    </row>
    <row r="6" spans="1:4" x14ac:dyDescent="0.3">
      <c r="A6" s="2" t="s">
        <v>164</v>
      </c>
      <c r="B6" s="2">
        <v>67</v>
      </c>
      <c r="C6" s="2">
        <v>4</v>
      </c>
      <c r="D6" s="10">
        <v>80000</v>
      </c>
    </row>
    <row r="7" spans="1:4" x14ac:dyDescent="0.3">
      <c r="A7" s="2" t="s">
        <v>165</v>
      </c>
      <c r="B7" s="2">
        <v>82</v>
      </c>
      <c r="C7" s="2">
        <v>5</v>
      </c>
      <c r="D7" s="10">
        <v>120000</v>
      </c>
    </row>
    <row r="8" spans="1:4" x14ac:dyDescent="0.3">
      <c r="A8" s="2" t="s">
        <v>166</v>
      </c>
      <c r="B8" s="2">
        <v>120</v>
      </c>
      <c r="C8" s="2">
        <v>7</v>
      </c>
      <c r="D8" s="10">
        <v>150000</v>
      </c>
    </row>
    <row r="9" spans="1:4" x14ac:dyDescent="0.3">
      <c r="A9" s="2" t="s">
        <v>167</v>
      </c>
      <c r="B9" s="2">
        <v>35</v>
      </c>
      <c r="C9" s="2">
        <v>2</v>
      </c>
      <c r="D9" s="10">
        <v>50000</v>
      </c>
    </row>
    <row r="10" spans="1:4" x14ac:dyDescent="0.3">
      <c r="A10" s="2" t="s">
        <v>168</v>
      </c>
      <c r="B10" s="2">
        <v>50</v>
      </c>
      <c r="C10" s="2">
        <v>2</v>
      </c>
      <c r="D10" s="10">
        <v>60000</v>
      </c>
    </row>
    <row r="11" spans="1:4" x14ac:dyDescent="0.3">
      <c r="A11" s="2" t="s">
        <v>169</v>
      </c>
      <c r="B11" s="2">
        <v>67</v>
      </c>
      <c r="C11" s="2">
        <v>4</v>
      </c>
      <c r="D11" s="10">
        <v>80000</v>
      </c>
    </row>
    <row r="12" spans="1:4" x14ac:dyDescent="0.3">
      <c r="A12" s="2" t="s">
        <v>170</v>
      </c>
      <c r="B12" s="2">
        <v>82</v>
      </c>
      <c r="C12" s="2">
        <v>5</v>
      </c>
      <c r="D12" s="10">
        <v>120000</v>
      </c>
    </row>
    <row r="13" spans="1:4" x14ac:dyDescent="0.3">
      <c r="A13" s="2" t="s">
        <v>171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현 종</cp:lastModifiedBy>
  <dcterms:created xsi:type="dcterms:W3CDTF">2023-12-05T07:39:23Z</dcterms:created>
  <dcterms:modified xsi:type="dcterms:W3CDTF">2026-07-10T10:49:52Z</dcterms:modified>
</cp:coreProperties>
</file>