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홍석\Desktop\"/>
    </mc:Choice>
  </mc:AlternateContent>
  <xr:revisionPtr revIDLastSave="0" documentId="8_{EF1B2AAE-BA37-4742-BF1C-2BACE875D14A}" xr6:coauthVersionLast="47" xr6:coauthVersionMax="47" xr10:uidLastSave="{00000000-0000-0000-0000-000000000000}"/>
  <bookViews>
    <workbookView xWindow="-120" yWindow="16080" windowWidth="29040" windowHeight="15840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13" i="6" s="1"/>
  <c r="I6" i="6"/>
  <c r="I33" i="6"/>
  <c r="D33" i="6"/>
  <c r="I23" i="6"/>
  <c r="D23" i="6"/>
  <c r="D13" i="6"/>
  <c r="D35" i="6" s="1"/>
  <c r="I35" i="6" l="1"/>
  <c r="I34" i="6"/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<sst xmlns="http://schemas.openxmlformats.org/spreadsheetml/2006/main" count="381" uniqueCount="214">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</sst>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61018431"/>
        <c:axId val="1461008831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E-42D5-B77F-41EF0BD12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4610088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61018431"/>
        <c:crosses val="max"/>
        <c:crossBetween val="between"/>
        <c:majorUnit val="2"/>
      </c:valAx>
      <c:catAx>
        <c:axId val="14610184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100883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4A3F8B8C-C20E-2AFD-50A0-9BA3AC1C4462}"/>
            </a:ext>
          </a:extLst>
        </xdr:cNvPr>
        <xdr:cNvSpPr/>
      </xdr:nvSpPr>
      <xdr:spPr>
        <a:xfrm>
          <a:off x="4019550" y="1362075"/>
          <a:ext cx="1314450" cy="4381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"/>
      <c r="B9" s="1"/>
      <c r="C9" s="1"/>
      <c r="D9" s="1"/>
      <c r="E9" s="1"/>
      <c r="F9" s="1"/>
    </row>
    <row r="10" spans="1:6" x14ac:dyDescent="0.45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7"/>
  <sheetViews>
    <sheetView workbookViewId="0">
      <selection activeCell="K19" sqref="K19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199</v>
      </c>
    </row>
    <row r="4" spans="1:8" x14ac:dyDescent="0.45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45">
      <c r="A5" s="21">
        <v>23010501</v>
      </c>
      <c r="B5" s="21" t="s">
        <v>11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45">
      <c r="A6" s="21">
        <v>23010502</v>
      </c>
      <c r="B6" s="21" t="s">
        <v>12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45">
      <c r="A7" s="21">
        <v>23010503</v>
      </c>
      <c r="B7" s="21" t="s">
        <v>13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45">
      <c r="A8" s="21">
        <v>23010504</v>
      </c>
      <c r="B8" s="21" t="s">
        <v>14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45">
      <c r="A9" s="21">
        <v>23010505</v>
      </c>
      <c r="B9" s="21" t="s">
        <v>15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45">
      <c r="A10" s="21">
        <v>23010506</v>
      </c>
      <c r="B10" s="21" t="s">
        <v>16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45">
      <c r="A11" s="21">
        <v>23010507</v>
      </c>
      <c r="B11" s="21" t="s">
        <v>17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45">
      <c r="A12" s="21">
        <v>23010508</v>
      </c>
      <c r="B12" s="21" t="s">
        <v>18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45">
      <c r="A13" s="21">
        <v>23010509</v>
      </c>
      <c r="B13" s="21" t="s">
        <v>19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45">
      <c r="A14" s="21">
        <v>23010510</v>
      </c>
      <c r="B14" s="21" t="s">
        <v>20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45">
      <c r="A15" s="21">
        <v>23010511</v>
      </c>
      <c r="B15" s="21" t="s">
        <v>21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45">
      <c r="A16" s="21">
        <v>23010512</v>
      </c>
      <c r="B16" s="21" t="s">
        <v>22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  <row r="17" spans="1:8" x14ac:dyDescent="0.45">
      <c r="A17" s="22"/>
      <c r="B17" s="22"/>
      <c r="C17" s="22"/>
      <c r="D17" s="22"/>
      <c r="E17" s="22"/>
      <c r="F17" s="22"/>
      <c r="G17" s="22"/>
      <c r="H17" s="22"/>
    </row>
  </sheetData>
  <mergeCells count="6">
    <mergeCell ref="D3:D4"/>
    <mergeCell ref="C3:C4"/>
    <mergeCell ref="B3:B4"/>
    <mergeCell ref="A3:A4"/>
    <mergeCell ref="H3:H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19" workbookViewId="0">
      <selection activeCell="G37" sqref="G37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5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5">
      <c r="A3" s="2" t="s">
        <v>177</v>
      </c>
      <c r="B3" s="2" t="s">
        <v>178</v>
      </c>
      <c r="C3" s="16" t="s">
        <v>179</v>
      </c>
      <c r="D3" s="17"/>
      <c r="E3" s="8">
        <f>DATE(MID(C3,1,2)+IF(MID(C3,8,1)*1&gt;2,2000,1900),MID(C3,3,2),MID(C3,5,2))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COUNTBLANK(I3:I12)/COUNTA(H3:H12)*100&amp;"%"</f>
        <v>30%</v>
      </c>
    </row>
    <row r="4" spans="1:11" x14ac:dyDescent="0.45">
      <c r="A4" s="2" t="s">
        <v>180</v>
      </c>
      <c r="B4" s="2" t="s">
        <v>181</v>
      </c>
      <c r="C4" s="16" t="s">
        <v>182</v>
      </c>
      <c r="D4" s="17"/>
      <c r="E4" s="8">
        <f t="shared" ref="E4:E12" si="0">DATE(MID(C4,1,2)+IF(MID(C4,8,1)*1&gt;2,2000,1900),MID(C4,3,2),MID(C4,5,2))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5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5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5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5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5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5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5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5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5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5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5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45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45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45">
      <c r="A25" s="2">
        <v>1601</v>
      </c>
      <c r="B25" s="2" t="s">
        <v>88</v>
      </c>
      <c r="C25" s="2">
        <v>78</v>
      </c>
      <c r="D25" s="2" t="s">
        <v>209</v>
      </c>
      <c r="E25" s="2" t="s">
        <v>211</v>
      </c>
      <c r="G25" t="s">
        <v>89</v>
      </c>
    </row>
    <row r="26" spans="1:11" x14ac:dyDescent="0.45">
      <c r="A26" s="2">
        <v>1625</v>
      </c>
      <c r="B26" s="2" t="s">
        <v>74</v>
      </c>
      <c r="C26" s="2">
        <v>90</v>
      </c>
      <c r="D26" s="2" t="s">
        <v>210</v>
      </c>
      <c r="E26" s="2" t="s">
        <v>212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5">
      <c r="A27" s="14" t="s">
        <v>95</v>
      </c>
      <c r="B27" s="15"/>
      <c r="C27" s="2">
        <f>ROUND(DAVERAGE(A15:C26,C15,D25:E26),1)</f>
        <v>92.5</v>
      </c>
      <c r="D27" s="2" t="s">
        <v>213</v>
      </c>
      <c r="E27" s="2" t="s">
        <v>212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97</v>
      </c>
      <c r="B29" s="5" t="s">
        <v>98</v>
      </c>
    </row>
    <row r="30" spans="1:11" x14ac:dyDescent="0.45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5">
      <c r="A31" s="2" t="s">
        <v>103</v>
      </c>
      <c r="B31" s="2">
        <v>46</v>
      </c>
      <c r="C31" s="2">
        <v>43</v>
      </c>
      <c r="D31" s="2">
        <v>89</v>
      </c>
      <c r="E31" s="2" t="str">
        <f>IF(LARGE($D$31:$D$39,3)&lt;=D31,"◆",IF(SMALL($D$31:$D$39,3)&gt;=D31,"◇",""))</f>
        <v/>
      </c>
    </row>
    <row r="32" spans="1:11" x14ac:dyDescent="0.45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IF(LARGE($D$31:$D$39,3)&lt;=D32,"◆",IF(SMALL($D$31:$D$39,3)&gt;=D32,"◇",""))</f>
        <v/>
      </c>
    </row>
    <row r="33" spans="1:5" x14ac:dyDescent="0.45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J26" sqref="J26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45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5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45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5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3">
        <v>3030000</v>
      </c>
    </row>
    <row r="17" spans="1:8" x14ac:dyDescent="0.45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3">
        <v>4620000</v>
      </c>
    </row>
    <row r="18" spans="1:8" x14ac:dyDescent="0.45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3">
        <v>3996000</v>
      </c>
    </row>
    <row r="19" spans="1:8" x14ac:dyDescent="0.45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3">
        <v>4860000</v>
      </c>
    </row>
    <row r="20" spans="1:8" x14ac:dyDescent="0.45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3">
        <v>2576000</v>
      </c>
    </row>
    <row r="21" spans="1:8" x14ac:dyDescent="0.45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3">
        <v>5082000</v>
      </c>
    </row>
    <row r="22" spans="1:8" x14ac:dyDescent="0.45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3">
        <v>3840000</v>
      </c>
    </row>
    <row r="23" spans="1:8" x14ac:dyDescent="0.45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3">
        <v>4425000</v>
      </c>
    </row>
    <row r="24" spans="1:8" x14ac:dyDescent="0.45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3">
        <v>3294000</v>
      </c>
    </row>
    <row r="25" spans="1:8" x14ac:dyDescent="0.45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3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F12" sqref="F12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5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4" t="s">
        <v>204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4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4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4" t="s">
        <v>200</v>
      </c>
      <c r="C13" s="2"/>
      <c r="D13" s="2">
        <f>SUBTOTAL(1,D4:D11)</f>
        <v>1.6666666666666667</v>
      </c>
      <c r="E13" s="3"/>
      <c r="F13" s="3"/>
      <c r="G13" s="3"/>
      <c r="H13" s="3"/>
      <c r="I13" s="3">
        <f>SUBTOTAL(1,I4:I11)</f>
        <v>3182666.6666666665</v>
      </c>
    </row>
    <row r="14" spans="1:9" outlineLevel="3" x14ac:dyDescent="0.45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4" t="s">
        <v>204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4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4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4" t="s">
        <v>201</v>
      </c>
      <c r="C23" s="2"/>
      <c r="D23" s="2">
        <f>SUBTOTAL(1,D14:D21)</f>
        <v>1</v>
      </c>
      <c r="E23" s="3"/>
      <c r="F23" s="3"/>
      <c r="G23" s="3"/>
      <c r="H23" s="3"/>
      <c r="I23" s="3">
        <f>SUBTOTAL(1,I14:I21)</f>
        <v>3344000</v>
      </c>
    </row>
    <row r="24" spans="1:9" outlineLevel="3" x14ac:dyDescent="0.45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4" t="s">
        <v>207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4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5"/>
      <c r="B32" s="25"/>
      <c r="C32" s="27" t="s">
        <v>206</v>
      </c>
      <c r="D32" s="25"/>
      <c r="E32" s="26"/>
      <c r="F32" s="26"/>
      <c r="G32" s="26"/>
      <c r="H32" s="26"/>
      <c r="I32" s="26">
        <f>SUBTOTAL(5,I29:I31)</f>
        <v>4092000</v>
      </c>
    </row>
    <row r="33" spans="1:9" outlineLevel="1" x14ac:dyDescent="0.45">
      <c r="A33" s="25"/>
      <c r="B33" s="27" t="s">
        <v>202</v>
      </c>
      <c r="C33" s="25"/>
      <c r="D33" s="25">
        <f>SUBTOTAL(1,D24:D31)</f>
        <v>0.66666666666666663</v>
      </c>
      <c r="E33" s="26"/>
      <c r="F33" s="26"/>
      <c r="G33" s="26"/>
      <c r="H33" s="26"/>
      <c r="I33" s="26">
        <f>SUBTOTAL(1,I24:I31)</f>
        <v>4033333.3333333335</v>
      </c>
    </row>
    <row r="34" spans="1:9" x14ac:dyDescent="0.45">
      <c r="A34" s="25"/>
      <c r="B34" s="27"/>
      <c r="C34" s="27" t="s">
        <v>208</v>
      </c>
      <c r="D34" s="25"/>
      <c r="E34" s="26"/>
      <c r="F34" s="26"/>
      <c r="G34" s="26"/>
      <c r="H34" s="26"/>
      <c r="I34" s="26">
        <f>SUBTOTAL(5,I4:I31)</f>
        <v>2596000</v>
      </c>
    </row>
    <row r="35" spans="1:9" x14ac:dyDescent="0.45">
      <c r="A35" s="25"/>
      <c r="B35" s="27" t="s">
        <v>203</v>
      </c>
      <c r="C35" s="25"/>
      <c r="D35" s="25">
        <f>SUBTOTAL(1,D4:D31)</f>
        <v>1.1111111111111112</v>
      </c>
      <c r="E35" s="26"/>
      <c r="F35" s="26"/>
      <c r="G35" s="26"/>
      <c r="H35" s="26"/>
      <c r="I35" s="26">
        <f>SUBTOTAL(1,I4:I31)</f>
        <v>3520000</v>
      </c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H12" sqref="H12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1" t="s">
        <v>145</v>
      </c>
      <c r="B1" s="11"/>
      <c r="C1" s="11"/>
      <c r="D1" s="11"/>
      <c r="E1" s="11"/>
    </row>
    <row r="3" spans="1:5" x14ac:dyDescent="0.45">
      <c r="D3" s="2" t="s">
        <v>146</v>
      </c>
      <c r="E3" s="28">
        <v>20000</v>
      </c>
    </row>
    <row r="4" spans="1:5" x14ac:dyDescent="0.45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5">
      <c r="A5" s="2" t="s">
        <v>147</v>
      </c>
      <c r="B5" s="2" t="s">
        <v>62</v>
      </c>
      <c r="C5" s="2" t="s">
        <v>138</v>
      </c>
      <c r="D5" s="2">
        <v>234</v>
      </c>
      <c r="E5" s="28">
        <f>$E$3*D5</f>
        <v>4680000</v>
      </c>
    </row>
    <row r="6" spans="1:5" x14ac:dyDescent="0.45">
      <c r="A6" s="2" t="s">
        <v>148</v>
      </c>
      <c r="B6" s="2" t="s">
        <v>60</v>
      </c>
      <c r="C6" s="2" t="s">
        <v>35</v>
      </c>
      <c r="D6" s="2">
        <v>218</v>
      </c>
      <c r="E6" s="28">
        <f t="shared" ref="E6:E14" si="0">$E$3*D6</f>
        <v>4360000</v>
      </c>
    </row>
    <row r="7" spans="1:5" x14ac:dyDescent="0.45">
      <c r="A7" s="2" t="s">
        <v>149</v>
      </c>
      <c r="B7" s="2" t="s">
        <v>62</v>
      </c>
      <c r="C7" s="2" t="s">
        <v>35</v>
      </c>
      <c r="D7" s="2">
        <v>158</v>
      </c>
      <c r="E7" s="28">
        <f t="shared" si="0"/>
        <v>3160000</v>
      </c>
    </row>
    <row r="8" spans="1:5" x14ac:dyDescent="0.45">
      <c r="A8" s="2" t="s">
        <v>150</v>
      </c>
      <c r="B8" s="2" t="s">
        <v>60</v>
      </c>
      <c r="C8" s="2" t="s">
        <v>37</v>
      </c>
      <c r="D8" s="2">
        <v>210</v>
      </c>
      <c r="E8" s="28">
        <f t="shared" si="0"/>
        <v>4200000</v>
      </c>
    </row>
    <row r="9" spans="1:5" x14ac:dyDescent="0.45">
      <c r="A9" s="2" t="s">
        <v>151</v>
      </c>
      <c r="B9" s="2" t="s">
        <v>62</v>
      </c>
      <c r="C9" s="2" t="s">
        <v>37</v>
      </c>
      <c r="D9" s="2">
        <v>200</v>
      </c>
      <c r="E9" s="28">
        <f t="shared" si="0"/>
        <v>4000000</v>
      </c>
    </row>
    <row r="10" spans="1:5" x14ac:dyDescent="0.45">
      <c r="A10" s="2" t="s">
        <v>152</v>
      </c>
      <c r="B10" s="2" t="s">
        <v>60</v>
      </c>
      <c r="C10" s="2" t="s">
        <v>37</v>
      </c>
      <c r="D10" s="2">
        <v>169</v>
      </c>
      <c r="E10" s="28">
        <f t="shared" si="0"/>
        <v>3380000</v>
      </c>
    </row>
    <row r="11" spans="1:5" x14ac:dyDescent="0.45">
      <c r="A11" s="2" t="s">
        <v>153</v>
      </c>
      <c r="B11" s="2" t="s">
        <v>60</v>
      </c>
      <c r="C11" s="2" t="s">
        <v>39</v>
      </c>
      <c r="D11" s="2">
        <v>195</v>
      </c>
      <c r="E11" s="28">
        <f t="shared" si="0"/>
        <v>3900000</v>
      </c>
    </row>
    <row r="12" spans="1:5" x14ac:dyDescent="0.45">
      <c r="A12" s="2" t="s">
        <v>154</v>
      </c>
      <c r="B12" s="2" t="s">
        <v>60</v>
      </c>
      <c r="C12" s="2" t="s">
        <v>39</v>
      </c>
      <c r="D12" s="2">
        <v>204</v>
      </c>
      <c r="E12" s="28">
        <f t="shared" si="0"/>
        <v>4080000</v>
      </c>
    </row>
    <row r="13" spans="1:5" x14ac:dyDescent="0.45">
      <c r="A13" s="2" t="s">
        <v>155</v>
      </c>
      <c r="B13" s="2" t="s">
        <v>62</v>
      </c>
      <c r="C13" s="2" t="s">
        <v>39</v>
      </c>
      <c r="D13" s="2">
        <v>182</v>
      </c>
      <c r="E13" s="28">
        <f t="shared" si="0"/>
        <v>3640000</v>
      </c>
    </row>
    <row r="14" spans="1:5" x14ac:dyDescent="0.45">
      <c r="A14" s="2" t="s">
        <v>156</v>
      </c>
      <c r="B14" s="2" t="s">
        <v>62</v>
      </c>
      <c r="C14" s="2" t="s">
        <v>39</v>
      </c>
      <c r="D14" s="2">
        <v>216</v>
      </c>
      <c r="E14" s="2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O22" sqref="O22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157</v>
      </c>
      <c r="B1" s="11"/>
      <c r="C1" s="11"/>
      <c r="D1" s="11"/>
    </row>
    <row r="3" spans="1:4" x14ac:dyDescent="0.45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5">
      <c r="A4" s="2" t="s">
        <v>162</v>
      </c>
      <c r="B4" s="2">
        <v>35</v>
      </c>
      <c r="C4" s="2">
        <v>2</v>
      </c>
      <c r="D4" s="10">
        <v>50000</v>
      </c>
    </row>
    <row r="5" spans="1:4" x14ac:dyDescent="0.45">
      <c r="A5" s="2" t="s">
        <v>163</v>
      </c>
      <c r="B5" s="2">
        <v>50</v>
      </c>
      <c r="C5" s="2">
        <v>2</v>
      </c>
      <c r="D5" s="10">
        <v>60000</v>
      </c>
    </row>
    <row r="6" spans="1:4" x14ac:dyDescent="0.45">
      <c r="A6" s="2" t="s">
        <v>164</v>
      </c>
      <c r="B6" s="2">
        <v>67</v>
      </c>
      <c r="C6" s="2">
        <v>4</v>
      </c>
      <c r="D6" s="10">
        <v>80000</v>
      </c>
    </row>
    <row r="7" spans="1:4" x14ac:dyDescent="0.45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5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5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5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임정희</cp:lastModifiedBy>
  <dcterms:created xsi:type="dcterms:W3CDTF">2023-12-05T07:39:23Z</dcterms:created>
  <dcterms:modified xsi:type="dcterms:W3CDTF">2026-03-28T14:40:05Z</dcterms:modified>
</cp:coreProperties>
</file>