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D\Desktop\"/>
    </mc:Choice>
  </mc:AlternateContent>
  <xr:revisionPtr revIDLastSave="0" documentId="13_ncr:1_{4F0A5CD2-558A-49CA-8089-7A155FE7452E}" xr6:coauthVersionLast="47" xr6:coauthVersionMax="47" xr10:uidLastSave="{00000000-0000-0000-0000-000000000000}"/>
  <bookViews>
    <workbookView xWindow="-120" yWindow="-120" windowWidth="29040" windowHeight="157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4" l="1"/>
  <c r="C35" i="4"/>
  <c r="C34" i="4"/>
  <c r="C33" i="4"/>
  <c r="C32" i="4"/>
  <c r="C31" i="4"/>
  <c r="C30" i="4"/>
  <c r="C29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21" i="5" l="1"/>
  <c r="G8" i="5"/>
  <c r="G14" i="5"/>
  <c r="F5" i="2"/>
  <c r="F6" i="2"/>
  <c r="F7" i="2"/>
  <c r="F8" i="2"/>
  <c r="F9" i="2"/>
  <c r="F10" i="2"/>
  <c r="F4" i="2"/>
  <c r="G23" i="5" l="1"/>
  <c r="E4" i="4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<sst xmlns="http://schemas.openxmlformats.org/spreadsheetml/2006/main" count="290" uniqueCount="230">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</sst>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00-46FC-AAE4-C90A1AE26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0-46FC-AAE4-C90A1AE2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00576"/>
        <c:axId val="205699225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5699225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7000576"/>
        <c:crosses val="max"/>
        <c:crossBetween val="between"/>
      </c:valAx>
      <c:catAx>
        <c:axId val="205700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699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0</xdr:rowOff>
    </xdr:from>
    <xdr:to>
      <xdr:col>6</xdr:col>
      <xdr:colOff>19050</xdr:colOff>
      <xdr:row>13</xdr:row>
      <xdr:rowOff>9525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333625" y="2352675"/>
          <a:ext cx="10858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9525</xdr:rowOff>
        </xdr:from>
        <xdr:to>
          <xdr:col>4</xdr:col>
          <xdr:colOff>47625</xdr:colOff>
          <xdr:row>13</xdr:row>
          <xdr:rowOff>19050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F8"/>
  <sheetViews>
    <sheetView workbookViewId="0">
      <selection activeCell="A9" sqref="A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208</v>
      </c>
      <c r="B4" s="1" t="s">
        <v>203</v>
      </c>
      <c r="C4" s="2">
        <v>45354</v>
      </c>
      <c r="D4" s="1" t="s">
        <v>198</v>
      </c>
      <c r="E4" s="1" t="s">
        <v>194</v>
      </c>
      <c r="F4" s="3">
        <v>240000</v>
      </c>
    </row>
    <row r="5" spans="1:6" x14ac:dyDescent="0.3">
      <c r="A5" s="1" t="s">
        <v>209</v>
      </c>
      <c r="B5" s="1" t="s">
        <v>204</v>
      </c>
      <c r="C5" s="2">
        <v>45359</v>
      </c>
      <c r="D5" s="1" t="s">
        <v>199</v>
      </c>
      <c r="E5" s="1" t="s">
        <v>195</v>
      </c>
      <c r="F5" s="3">
        <v>150000</v>
      </c>
    </row>
    <row r="6" spans="1:6" x14ac:dyDescent="0.3">
      <c r="A6" s="1" t="s">
        <v>210</v>
      </c>
      <c r="B6" s="1" t="s">
        <v>205</v>
      </c>
      <c r="C6" s="2">
        <v>45362</v>
      </c>
      <c r="D6" s="1" t="s">
        <v>200</v>
      </c>
      <c r="E6" s="1" t="s">
        <v>196</v>
      </c>
      <c r="F6" s="3">
        <v>180000</v>
      </c>
    </row>
    <row r="7" spans="1:6" x14ac:dyDescent="0.3">
      <c r="A7" s="1" t="s">
        <v>211</v>
      </c>
      <c r="B7" s="1" t="s">
        <v>206</v>
      </c>
      <c r="C7" s="2">
        <v>45366</v>
      </c>
      <c r="D7" s="1" t="s">
        <v>201</v>
      </c>
      <c r="E7" s="1" t="s">
        <v>197</v>
      </c>
      <c r="F7" s="3">
        <v>300000</v>
      </c>
    </row>
    <row r="8" spans="1:6" x14ac:dyDescent="0.3">
      <c r="A8" s="1" t="s">
        <v>212</v>
      </c>
      <c r="B8" s="1" t="s">
        <v>207</v>
      </c>
      <c r="C8" s="2">
        <v>45373</v>
      </c>
      <c r="D8" s="1" t="s">
        <v>202</v>
      </c>
      <c r="E8" s="1" t="s">
        <v>195</v>
      </c>
      <c r="F8" s="3">
        <v>140000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F11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32" t="s">
        <v>101</v>
      </c>
      <c r="B1" s="32"/>
      <c r="C1" s="32"/>
      <c r="D1" s="32"/>
      <c r="E1" s="32"/>
      <c r="F1" s="32"/>
    </row>
    <row r="2" spans="1:6" ht="17.25" thickBot="1" x14ac:dyDescent="0.35"/>
    <row r="3" spans="1:6" ht="17.25" thickTop="1" x14ac:dyDescent="0.3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3">
      <c r="A4" s="33" t="s">
        <v>103</v>
      </c>
      <c r="B4" s="5" t="s">
        <v>108</v>
      </c>
      <c r="C4" s="22">
        <v>1532</v>
      </c>
      <c r="D4" s="23">
        <v>22980</v>
      </c>
      <c r="E4" s="5" t="s">
        <v>118</v>
      </c>
      <c r="F4" s="24">
        <f>_xlfn.RANK.EQ(D4,$D$4:$D$10)</f>
        <v>3</v>
      </c>
    </row>
    <row r="5" spans="1:6" x14ac:dyDescent="0.3">
      <c r="A5" s="33"/>
      <c r="B5" s="5" t="s">
        <v>109</v>
      </c>
      <c r="C5" s="22">
        <v>2415</v>
      </c>
      <c r="D5" s="23">
        <v>39848</v>
      </c>
      <c r="E5" s="5" t="s">
        <v>118</v>
      </c>
      <c r="F5" s="24">
        <f t="shared" ref="F5:F10" si="0">_xlfn.RANK.EQ(D5,$D$4:$D$10)</f>
        <v>1</v>
      </c>
    </row>
    <row r="6" spans="1:6" x14ac:dyDescent="0.3">
      <c r="A6" s="33"/>
      <c r="B6" s="5" t="s">
        <v>106</v>
      </c>
      <c r="C6" s="22">
        <v>1988</v>
      </c>
      <c r="D6" s="23">
        <v>33796</v>
      </c>
      <c r="E6" s="5" t="s">
        <v>118</v>
      </c>
      <c r="F6" s="24">
        <f t="shared" si="0"/>
        <v>2</v>
      </c>
    </row>
    <row r="7" spans="1:6" x14ac:dyDescent="0.3">
      <c r="A7" s="33" t="s">
        <v>104</v>
      </c>
      <c r="B7" s="5" t="s">
        <v>112</v>
      </c>
      <c r="C7" s="22">
        <v>1679</v>
      </c>
      <c r="D7" s="23">
        <v>6044</v>
      </c>
      <c r="E7" s="5" t="s">
        <v>119</v>
      </c>
      <c r="F7" s="24">
        <f t="shared" si="0"/>
        <v>5</v>
      </c>
    </row>
    <row r="8" spans="1:6" x14ac:dyDescent="0.3">
      <c r="A8" s="33"/>
      <c r="B8" s="5" t="s">
        <v>113</v>
      </c>
      <c r="C8" s="22">
        <v>2376</v>
      </c>
      <c r="D8" s="23">
        <v>9029</v>
      </c>
      <c r="E8" s="5" t="s">
        <v>119</v>
      </c>
      <c r="F8" s="24">
        <f t="shared" si="0"/>
        <v>4</v>
      </c>
    </row>
    <row r="9" spans="1:6" x14ac:dyDescent="0.3">
      <c r="A9" s="33" t="s">
        <v>107</v>
      </c>
      <c r="B9" s="5" t="s">
        <v>110</v>
      </c>
      <c r="C9" s="22">
        <v>2571</v>
      </c>
      <c r="D9" s="23">
        <v>5142</v>
      </c>
      <c r="E9" s="5" t="s">
        <v>120</v>
      </c>
      <c r="F9" s="24">
        <f t="shared" si="0"/>
        <v>6</v>
      </c>
    </row>
    <row r="10" spans="1:6" ht="17.25" thickBot="1" x14ac:dyDescent="0.35">
      <c r="A10" s="34"/>
      <c r="B10" s="25" t="s">
        <v>111</v>
      </c>
      <c r="C10" s="26">
        <v>1864</v>
      </c>
      <c r="D10" s="27">
        <v>4474</v>
      </c>
      <c r="E10" s="25" t="s">
        <v>120</v>
      </c>
      <c r="F10" s="28">
        <f t="shared" si="0"/>
        <v>7</v>
      </c>
    </row>
    <row r="11" spans="1:6" ht="17.25" thickTop="1" x14ac:dyDescent="0.3"/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B1:H13"/>
  <sheetViews>
    <sheetView zoomScaleNormal="100" workbookViewId="0">
      <selection activeCell="J2" sqref="J2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J36"/>
  <sheetViews>
    <sheetView tabSelected="1" workbookViewId="0">
      <selection activeCell="K27" sqref="K27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 "국가대표", IF(_xlfn.RANK.EQ(I3,$I$3:$I$11,0)&lt;=6, "상비군", ""))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 "국가대표", IF(_xlfn.RANK.EQ(I4,$I$3:$I$11,0)&lt;=6, "상비군", ""))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3">
      <c r="A11" s="35" t="s">
        <v>6</v>
      </c>
      <c r="B11" s="36"/>
      <c r="C11" s="36"/>
      <c r="D11" s="37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3">
      <c r="A12" s="4"/>
    </row>
    <row r="13" spans="1:10" x14ac:dyDescent="0.3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UPPER(LEFT(H15,3))&amp;"-"&amp;RIGHT(G15,2)&amp;"-"&amp;UPPER(LEFT(I15,2))</f>
        <v>HIH-20-DA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UPPER(LEFT(H16,3))&amp;"-"&amp;RIGHT(G16,2)&amp;"-"&amp;UPPER(LEFT(I16,2))</f>
        <v>IDE-24-NA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3">
      <c r="A23" s="9" t="s">
        <v>23</v>
      </c>
      <c r="B23" s="6">
        <f>TRUNC(SUMIF(C15:C21,"카드", D15:D21)/SUM(D15:D21)*100,0)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3">
      <c r="A24" s="9" t="s">
        <v>24</v>
      </c>
      <c r="B24" s="6">
        <f>TRUNC(SUMIF(C15:C21,"현금", D15:D21)/SUM(D15:D21)*100,0)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40" t="s">
        <v>51</v>
      </c>
      <c r="F27" s="40"/>
      <c r="G27" s="40"/>
    </row>
    <row r="28" spans="1:10" x14ac:dyDescent="0.3">
      <c r="A28" s="5" t="s">
        <v>39</v>
      </c>
      <c r="B28" s="5">
        <v>268</v>
      </c>
      <c r="C28" s="5">
        <f>ROUNDDOWN(B28*(1-VLOOKUP(B28,$E$28:$G$33,3,TRUE)),1)</f>
        <v>246.5</v>
      </c>
      <c r="E28" s="38" t="s">
        <v>48</v>
      </c>
      <c r="F28" s="39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3">ROUNDDOWN(B29*(1-VLOOKUP(B29,$E$28:$G$33,3,TRUE)),1)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3"/>
        <v>347.6</v>
      </c>
    </row>
    <row r="35" spans="1:7" x14ac:dyDescent="0.3">
      <c r="A35" s="5" t="s">
        <v>46</v>
      </c>
      <c r="B35" s="5">
        <v>323</v>
      </c>
      <c r="C35" s="5">
        <f t="shared" si="3"/>
        <v>284.2</v>
      </c>
    </row>
    <row r="36" spans="1:7" x14ac:dyDescent="0.3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G23"/>
  <sheetViews>
    <sheetView workbookViewId="0">
      <selection activeCell="J20" sqref="J20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41" t="s">
        <v>137</v>
      </c>
      <c r="B1" s="41"/>
      <c r="C1" s="41"/>
      <c r="D1" s="41"/>
      <c r="E1" s="41"/>
      <c r="F1" s="41"/>
      <c r="G1" s="41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29" t="s">
        <v>224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29" t="s">
        <v>220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29" t="s">
        <v>225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29" t="s">
        <v>221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30" t="s">
        <v>226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30" t="s">
        <v>222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30" t="s">
        <v>227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30" t="s">
        <v>223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6"/>
  <dimension ref="A1:I19"/>
  <sheetViews>
    <sheetView workbookViewId="0">
      <selection activeCell="L15" sqref="L15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228</v>
      </c>
      <c r="G13" s="31">
        <v>8283</v>
      </c>
      <c r="H13" s="31">
        <v>19699</v>
      </c>
      <c r="I13" s="31">
        <v>22999</v>
      </c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229</v>
      </c>
      <c r="G14" s="31">
        <v>10159</v>
      </c>
      <c r="H14" s="31">
        <v>21450</v>
      </c>
      <c r="I14" s="31">
        <v>23531</v>
      </c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7"/>
  <dimension ref="A1:H10"/>
  <sheetViews>
    <sheetView workbookViewId="0">
      <selection activeCell="E17" sqref="E17"/>
    </sheetView>
  </sheetViews>
  <sheetFormatPr defaultRowHeight="16.5" x14ac:dyDescent="0.3"/>
  <cols>
    <col min="2" max="7" width="7.125" customWidth="1"/>
  </cols>
  <sheetData>
    <row r="1" spans="1:8" ht="20.25" x14ac:dyDescent="0.3">
      <c r="A1" s="41" t="s">
        <v>162</v>
      </c>
      <c r="B1" s="41"/>
      <c r="C1" s="41"/>
      <c r="D1" s="41"/>
      <c r="E1" s="41"/>
      <c r="F1" s="41"/>
      <c r="G1" s="41"/>
      <c r="H1" s="41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합계">
                <anchor moveWithCells="1" sizeWithCells="1">
                  <from>
                    <xdr:col>2</xdr:col>
                    <xdr:colOff>9525</xdr:colOff>
                    <xdr:row>11</xdr:row>
                    <xdr:rowOff>9525</xdr:rowOff>
                  </from>
                  <to>
                    <xdr:col>4</xdr:col>
                    <xdr:colOff>47625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9"/>
  <sheetViews>
    <sheetView workbookViewId="0">
      <selection activeCell="J12" sqref="J12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41" t="s">
        <v>174</v>
      </c>
      <c r="B1" s="41"/>
      <c r="C1" s="41"/>
      <c r="D1" s="41"/>
      <c r="E1" s="41"/>
    </row>
    <row r="3" spans="1:5" x14ac:dyDescent="0.3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3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WD</cp:lastModifiedBy>
  <dcterms:created xsi:type="dcterms:W3CDTF">2025-02-05T04:40:07Z</dcterms:created>
  <dcterms:modified xsi:type="dcterms:W3CDTF">2026-05-29T08:35:41Z</dcterms:modified>
</cp:coreProperties>
</file>