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풀었던거\"/>
    </mc:Choice>
  </mc:AlternateContent>
  <xr:revisionPtr revIDLastSave="0" documentId="8_{C6CEABA4-D897-4197-AD04-282579DF8F6B}" xr6:coauthVersionLast="47" xr6:coauthVersionMax="47" xr10:uidLastSave="{00000000-0000-0000-0000-000000000000}"/>
  <bookViews>
    <workbookView xWindow="-108" yWindow="-108" windowWidth="23256" windowHeight="12456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'기본작업-3'!$B$3:$B$13</definedName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24" i="4"/>
  <c r="J16" i="4"/>
  <c r="J17" i="4"/>
  <c r="J18" i="4"/>
  <c r="J19" i="4"/>
  <c r="J20" i="4"/>
  <c r="J21" i="4"/>
  <c r="J22" i="4"/>
  <c r="J23" i="4"/>
  <c r="J15" i="4"/>
  <c r="B23" i="4"/>
  <c r="E11" i="4"/>
  <c r="H5" i="7"/>
  <c r="H6" i="7"/>
  <c r="H7" i="7"/>
  <c r="H8" i="7"/>
  <c r="H9" i="7"/>
  <c r="H10" i="7"/>
  <c r="H4" i="7"/>
  <c r="D22" i="5"/>
  <c r="F20" i="5"/>
  <c r="E20" i="5"/>
  <c r="D20" i="5"/>
  <c r="F13" i="5"/>
  <c r="F22" i="5" s="1"/>
  <c r="E13" i="5"/>
  <c r="D13" i="5"/>
  <c r="F7" i="5"/>
  <c r="E7" i="5"/>
  <c r="E22" i="5" s="1"/>
  <c r="D7" i="5"/>
  <c r="G15" i="5"/>
  <c r="G4" i="5"/>
  <c r="G16" i="5"/>
  <c r="G17" i="5"/>
  <c r="G18" i="5"/>
  <c r="G10" i="5"/>
  <c r="G14" i="5" s="1"/>
  <c r="G5" i="5"/>
  <c r="G11" i="5"/>
  <c r="G12" i="5"/>
  <c r="G19" i="5"/>
  <c r="G6" i="5"/>
  <c r="G9" i="5"/>
  <c r="G21" i="5" l="1"/>
  <c r="G8" i="5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<sst xmlns="http://schemas.openxmlformats.org/spreadsheetml/2006/main" count="290" uniqueCount="230">
  <si>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</si>
  <si>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</si>
  <si>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</si>
  <si>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</si>
  <si>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</si>
  <si>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</si>
  <si>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</si>
  <si>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</si>
  <si>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</si>
  <si>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</si>
  <si>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</si>
  <si>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</si>
  <si>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</si>
  <si>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</si>
  <si>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</si>
  <si>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</si>
  <si>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</si>
  <si>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</si>
  <si>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</si>
  <si>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</si>
  <si>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</si>
  <si>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</si>
  <si>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</si>
  <si>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</si>
  <si>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</si>
  <si>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</si>
  <si>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</si>
  <si>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</si>
  <si>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</si>
  <si>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</si>
  <si>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</si>
  <si>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</si>
  <si>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</si>
  <si>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</si>
  <si>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</si>
  <si>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</si>
  <si>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</si>
  <si>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</si>
  <si>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</si>
  <si>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</si>
  <si>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</si>
  <si>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</si>
  <si>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</si>
  <si>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</si>
  <si>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</si>
  <si>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</si>
  <si>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</si>
  <si>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</si>
  <si>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</si>
  <si>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</si>
  <si>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</si>
  <si>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</si>
  <si>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</si>
  <si>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</si>
  <si>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</si>
  <si>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</si>
  <si>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</si>
  <si>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</si>
  <si>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</si>
  <si>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</si>
  <si>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</si>
  <si>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</si>
  <si>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</si>
  <si>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</si>
  <si>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</si>
  <si>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</si>
  <si>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</si>
  <si>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</si>
  <si>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</si>
  <si>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</si>
  <si>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</si>
  <si>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</si>
  <si>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</si>
  <si>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</si>
  <si>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</si>
  <si>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</si>
  <si>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</si>
  <si>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</si>
  <si>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</si>
  <si>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</si>
  <si>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</si>
  <si>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</si>
  <si>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</si>
  <si>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</si>
  <si>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</si>
  <si>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</si>
  <si>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</si>
  <si>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</si>
  <si>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</si>
  <si>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</si>
  <si>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</si>
  <si>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</si>
  <si>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</si>
  <si>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</si>
  <si>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</si>
  <si>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</si>
  <si>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</si>
  <si>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</si>
  <si>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</si>
  <si>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</si>
  <si>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</si>
  <si>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</si>
  <si>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</si>
  <si>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</si>
  <si>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</si>
  <si>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</si>
  <si>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</si>
  <si>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</si>
  <si>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</si>
  <si>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</si>
  <si>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</si>
  <si>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</si>
  <si>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</si>
  <si>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</si>
  <si>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</si>
  <si>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</si>
  <si>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</si>
  <si>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</si>
  <si>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</si>
  <si>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</si>
  <si>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</si>
  <si>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</si>
  <si>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</si>
  <si>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</si>
  <si>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</si>
  <si>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</si>
  <si>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</si>
  <si>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</si>
  <si>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</si>
  <si>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</si>
  <si>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</si>
  <si>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</si>
  <si>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</si>
  <si>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</si>
  <si>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</si>
  <si>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</si>
  <si>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</si>
  <si>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</si>
  <si>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</si>
  <si>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</si>
  <si>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</si>
  <si>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</si>
  <si>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</si>
  <si>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</si>
  <si>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</si>
  <si>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</si>
  <si>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</si>
  <si>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</si>
  <si>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</si>
  <si>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</si>
  <si>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</si>
  <si>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</si>
  <si>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</si>
  <si>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</si>
  <si>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</si>
  <si>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</si>
  <si>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</si>
  <si>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</si>
  <si>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</si>
  <si>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</si>
  <si>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</si>
  <si>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</si>
  <si>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</si>
  <si>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</si>
  <si>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</si>
  <si>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</si>
  <si>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</si>
  <si>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</si>
  <si>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</si>
  <si>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</si>
  <si>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</si>
  <si>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</si>
  <si>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</si>
  <si>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</si>
  <si>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</si>
  <si>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</si>
  <si>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</si>
  <si>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</si>
  <si>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</si>
  <si>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</si>
  <si>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</si>
  <si>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</si>
  <si>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</si>
  <si>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</si>
  <si>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</si>
  <si>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목표</t>
  </si>
  <si>
    <t>실적</t>
  </si>
  <si>
    <t>실적총액</t>
  </si>
  <si>
    <t>예약코드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</si>
  <si>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</si>
  <si>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</si>
  <si>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</si>
  <si>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</si>
  <si>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</si>
  <si>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</si>
  <si>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</si>
  <si>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</si>
  <si>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</si>
  <si>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</si>
  <si>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 xml:space="preserve"> 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</si>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</sst>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3" formatCode="#,##0&quot;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1" fontId="0" fillId="0" borderId="1" xfId="1" applyFont="1" applyBorder="1">
      <alignment vertical="center"/>
    </xf>
    <xf numFmtId="183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3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834-4A8D-8CA8-111F781DAF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268895"/>
        <c:axId val="793275135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793275135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93268895"/>
        <c:crosses val="max"/>
        <c:crossBetween val="between"/>
      </c:valAx>
      <c:catAx>
        <c:axId val="7932688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3275135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5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2059" name="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A9B871DE-767C-AD1C-85A0-23E247706969}"/>
            </a:ext>
          </a:extLst>
        </xdr:cNvPr>
        <xdr:cNvSpPr/>
      </xdr:nvSpPr>
      <xdr:spPr>
        <a:xfrm>
          <a:off x="2293620" y="247650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sheetPr codeName="Sheet1"/>
  <dimension ref="A1:F8"/>
  <sheetViews>
    <sheetView workbookViewId="0">
      <selection activeCell="A8" sqref="A8"/>
    </sheetView>
  </sheetViews>
  <sheetFormatPr defaultRowHeight="17.399999999999999" x14ac:dyDescent="0.4"/>
  <cols>
    <col min="3" max="3" width="10.8984375" bestFit="1" customWidth="1"/>
    <col min="4" max="4" width="11.09765625" bestFit="1" customWidth="1"/>
    <col min="6" max="6" width="9.09765625" bestFit="1" customWidth="1"/>
  </cols>
  <sheetData>
    <row r="1" spans="1:6" x14ac:dyDescent="0.4">
      <c r="A1" t="s">
        <v>0</v>
      </c>
    </row>
    <row r="3" spans="1:6" x14ac:dyDescent="0.4">
      <c r="A3" s="1" t="s">
        <v>188</v>
      </c>
      <c r="B3" s="1" t="s">
        <v>189</v>
      </c>
      <c r="C3" s="1" t="s">
        <v>195</v>
      </c>
      <c r="D3" s="1" t="s">
        <v>196</v>
      </c>
      <c r="E3" s="1" t="s">
        <v>202</v>
      </c>
      <c r="F3" s="1" t="s">
        <v>207</v>
      </c>
    </row>
    <row r="4" spans="1:6" x14ac:dyDescent="0.4">
      <c r="A4" s="1" t="s">
        <v>208</v>
      </c>
      <c r="B4" s="1" t="s">
        <v>190</v>
      </c>
      <c r="C4" s="2">
        <v>45354</v>
      </c>
      <c r="D4" s="1" t="s">
        <v>197</v>
      </c>
      <c r="E4" s="1" t="s">
        <v>203</v>
      </c>
      <c r="F4" s="3">
        <v>240000</v>
      </c>
    </row>
    <row r="5" spans="1:6" x14ac:dyDescent="0.4">
      <c r="A5" s="1" t="s">
        <v>209</v>
      </c>
      <c r="B5" s="1" t="s">
        <v>191</v>
      </c>
      <c r="C5" s="2">
        <v>45359</v>
      </c>
      <c r="D5" s="1" t="s">
        <v>198</v>
      </c>
      <c r="E5" s="1" t="s">
        <v>204</v>
      </c>
      <c r="F5" s="3">
        <v>150000</v>
      </c>
    </row>
    <row r="6" spans="1:6" x14ac:dyDescent="0.4">
      <c r="A6" s="1" t="s">
        <v>210</v>
      </c>
      <c r="B6" s="1" t="s">
        <v>192</v>
      </c>
      <c r="C6" s="2">
        <v>45362</v>
      </c>
      <c r="D6" s="1" t="s">
        <v>199</v>
      </c>
      <c r="E6" s="1" t="s">
        <v>205</v>
      </c>
      <c r="F6" s="3">
        <v>180000</v>
      </c>
    </row>
    <row r="7" spans="1:6" x14ac:dyDescent="0.4">
      <c r="A7" s="1" t="s">
        <v>211</v>
      </c>
      <c r="B7" s="1" t="s">
        <v>193</v>
      </c>
      <c r="C7" s="2">
        <v>45366</v>
      </c>
      <c r="D7" s="1" t="s">
        <v>200</v>
      </c>
      <c r="E7" s="1" t="s">
        <v>206</v>
      </c>
      <c r="F7" s="3">
        <v>300000</v>
      </c>
    </row>
    <row r="8" spans="1:6" x14ac:dyDescent="0.4">
      <c r="A8" s="1" t="s">
        <v>212</v>
      </c>
      <c r="B8" s="1" t="s">
        <v>194</v>
      </c>
      <c r="C8" s="2">
        <v>45373</v>
      </c>
      <c r="D8" s="1" t="s">
        <v>201</v>
      </c>
      <c r="E8" s="1" t="s">
        <v>204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sheetPr codeName="Sheet2"/>
  <dimension ref="A1:F10"/>
  <sheetViews>
    <sheetView workbookViewId="0">
      <selection activeCell="H9" sqref="H9"/>
    </sheetView>
  </sheetViews>
  <sheetFormatPr defaultRowHeight="17.399999999999999" x14ac:dyDescent="0.4"/>
  <cols>
    <col min="1" max="1" width="10.3984375" bestFit="1" customWidth="1"/>
    <col min="2" max="2" width="12.296875" bestFit="1" customWidth="1"/>
  </cols>
  <sheetData>
    <row r="1" spans="1:6" ht="20.399999999999999" x14ac:dyDescent="0.4">
      <c r="A1" s="23" t="s">
        <v>101</v>
      </c>
      <c r="B1" s="23"/>
      <c r="C1" s="23"/>
      <c r="D1" s="23"/>
      <c r="E1" s="23"/>
      <c r="F1" s="23"/>
    </row>
    <row r="2" spans="1:6" ht="18" thickBot="1" x14ac:dyDescent="0.45"/>
    <row r="3" spans="1:6" x14ac:dyDescent="0.4">
      <c r="A3" s="26" t="s">
        <v>102</v>
      </c>
      <c r="B3" s="27" t="s">
        <v>105</v>
      </c>
      <c r="C3" s="27" t="s">
        <v>116</v>
      </c>
      <c r="D3" s="27" t="s">
        <v>115</v>
      </c>
      <c r="E3" s="27" t="s">
        <v>114</v>
      </c>
      <c r="F3" s="28" t="s">
        <v>117</v>
      </c>
    </row>
    <row r="4" spans="1:6" x14ac:dyDescent="0.4">
      <c r="A4" s="29" t="s">
        <v>103</v>
      </c>
      <c r="B4" s="4" t="s">
        <v>108</v>
      </c>
      <c r="C4" s="24">
        <v>1532</v>
      </c>
      <c r="D4" s="25">
        <v>22980</v>
      </c>
      <c r="E4" s="4" t="s">
        <v>118</v>
      </c>
      <c r="F4" s="30">
        <f>_xlfn.RANK.EQ(D4,$D$4:$D$10)</f>
        <v>3</v>
      </c>
    </row>
    <row r="5" spans="1:6" x14ac:dyDescent="0.4">
      <c r="A5" s="29"/>
      <c r="B5" s="4" t="s">
        <v>109</v>
      </c>
      <c r="C5" s="24">
        <v>2415</v>
      </c>
      <c r="D5" s="25">
        <v>39848</v>
      </c>
      <c r="E5" s="4" t="s">
        <v>118</v>
      </c>
      <c r="F5" s="30">
        <f t="shared" ref="F5:F10" si="0">_xlfn.RANK.EQ(D5,$D$4:$D$10)</f>
        <v>1</v>
      </c>
    </row>
    <row r="6" spans="1:6" x14ac:dyDescent="0.4">
      <c r="A6" s="29"/>
      <c r="B6" s="4" t="s">
        <v>106</v>
      </c>
      <c r="C6" s="24">
        <v>1988</v>
      </c>
      <c r="D6" s="25">
        <v>33796</v>
      </c>
      <c r="E6" s="4" t="s">
        <v>118</v>
      </c>
      <c r="F6" s="30">
        <f t="shared" si="0"/>
        <v>2</v>
      </c>
    </row>
    <row r="7" spans="1:6" x14ac:dyDescent="0.4">
      <c r="A7" s="29" t="s">
        <v>104</v>
      </c>
      <c r="B7" s="4" t="s">
        <v>112</v>
      </c>
      <c r="C7" s="24">
        <v>1679</v>
      </c>
      <c r="D7" s="25">
        <v>6044</v>
      </c>
      <c r="E7" s="4" t="s">
        <v>119</v>
      </c>
      <c r="F7" s="30">
        <f t="shared" si="0"/>
        <v>5</v>
      </c>
    </row>
    <row r="8" spans="1:6" x14ac:dyDescent="0.4">
      <c r="A8" s="29"/>
      <c r="B8" s="4" t="s">
        <v>113</v>
      </c>
      <c r="C8" s="24">
        <v>2376</v>
      </c>
      <c r="D8" s="25">
        <v>9029</v>
      </c>
      <c r="E8" s="4" t="s">
        <v>119</v>
      </c>
      <c r="F8" s="30">
        <f t="shared" si="0"/>
        <v>4</v>
      </c>
    </row>
    <row r="9" spans="1:6" x14ac:dyDescent="0.4">
      <c r="A9" s="29" t="s">
        <v>107</v>
      </c>
      <c r="B9" s="4" t="s">
        <v>110</v>
      </c>
      <c r="C9" s="24">
        <v>2571</v>
      </c>
      <c r="D9" s="25">
        <v>5142</v>
      </c>
      <c r="E9" s="4" t="s">
        <v>120</v>
      </c>
      <c r="F9" s="30">
        <f t="shared" si="0"/>
        <v>6</v>
      </c>
    </row>
    <row r="10" spans="1:6" ht="18" thickBot="1" x14ac:dyDescent="0.45">
      <c r="A10" s="31"/>
      <c r="B10" s="32" t="s">
        <v>111</v>
      </c>
      <c r="C10" s="33">
        <v>1864</v>
      </c>
      <c r="D10" s="34">
        <v>4474</v>
      </c>
      <c r="E10" s="32" t="s">
        <v>120</v>
      </c>
      <c r="F10" s="35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sheetPr codeName="Sheet3"/>
  <dimension ref="B1:H13"/>
  <sheetViews>
    <sheetView workbookViewId="0">
      <selection activeCell="B3" sqref="B3:B13"/>
    </sheetView>
  </sheetViews>
  <sheetFormatPr defaultRowHeight="17.399999999999999" x14ac:dyDescent="0.4"/>
  <cols>
    <col min="1" max="1" width="3.59765625" customWidth="1"/>
  </cols>
  <sheetData>
    <row r="1" spans="2:8" x14ac:dyDescent="0.4">
      <c r="B1" t="s">
        <v>121</v>
      </c>
    </row>
    <row r="3" spans="2:8" x14ac:dyDescent="0.4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sheetPr codeName="Sheet4"/>
  <dimension ref="A1:J36"/>
  <sheetViews>
    <sheetView tabSelected="1" topLeftCell="A19" workbookViewId="0">
      <selection activeCell="D32" sqref="D32"/>
    </sheetView>
  </sheetViews>
  <sheetFormatPr defaultRowHeight="17.399999999999999" x14ac:dyDescent="0.4"/>
  <cols>
    <col min="1" max="1" width="10.3984375" bestFit="1" customWidth="1"/>
    <col min="8" max="8" width="8.69921875" customWidth="1"/>
    <col min="10" max="10" width="10.3984375" bestFit="1" customWidth="1"/>
  </cols>
  <sheetData>
    <row r="1" spans="1:10" x14ac:dyDescent="0.4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/>
    </row>
    <row r="4" spans="1:10" x14ac:dyDescent="0.4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/>
    </row>
    <row r="5" spans="1:10" x14ac:dyDescent="0.4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/>
    </row>
    <row r="6" spans="1:10" x14ac:dyDescent="0.4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/>
    </row>
    <row r="7" spans="1:10" x14ac:dyDescent="0.4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/>
    </row>
    <row r="8" spans="1:10" x14ac:dyDescent="0.4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/>
    </row>
    <row r="9" spans="1:10" x14ac:dyDescent="0.4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/>
    </row>
    <row r="10" spans="1:10" x14ac:dyDescent="0.4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/>
    </row>
    <row r="11" spans="1:10" x14ac:dyDescent="0.4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/>
    </row>
    <row r="13" spans="1:10" x14ac:dyDescent="0.4">
      <c r="A13" t="s">
        <v>18</v>
      </c>
      <c r="B13" s="5" t="s">
        <v>184</v>
      </c>
      <c r="F13" t="s">
        <v>35</v>
      </c>
      <c r="G13" s="5" t="s">
        <v>65</v>
      </c>
    </row>
    <row r="14" spans="1:10" x14ac:dyDescent="0.4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UPPER(LEFT(H15,3)&amp;"-"&amp;RIGHT(G15,2)&amp;"-"&amp;LEFT(I15,2))</f>
        <v>HIH-20-DA</v>
      </c>
    </row>
    <row r="16" spans="1:10" x14ac:dyDescent="0.4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3" si="1">UPPER(LEFT(H16,3)&amp;"-"&amp;RIGHT(G16,2)&amp;"-"&amp;LEFT(I16,2))</f>
        <v>IDE-24-NA</v>
      </c>
    </row>
    <row r="17" spans="1:10" x14ac:dyDescent="0.4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1"/>
        <v>ANC-19-ST</v>
      </c>
    </row>
    <row r="18" spans="1:10" x14ac:dyDescent="0.4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1"/>
        <v>SNS-22-VI</v>
      </c>
    </row>
    <row r="19" spans="1:10" x14ac:dyDescent="0.4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1"/>
        <v>GOF-21-AL</v>
      </c>
    </row>
    <row r="20" spans="1:10" x14ac:dyDescent="0.4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1"/>
        <v>KES-23-RA</v>
      </c>
    </row>
    <row r="21" spans="1:10" x14ac:dyDescent="0.4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1"/>
        <v>CHA-21-DA</v>
      </c>
    </row>
    <row r="22" spans="1:10" x14ac:dyDescent="0.4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1"/>
        <v>INF-22-GI</v>
      </c>
    </row>
    <row r="23" spans="1:10" x14ac:dyDescent="0.4">
      <c r="A23" s="7" t="s">
        <v>23</v>
      </c>
      <c r="B23" s="4">
        <f ca="1">TRUNC(SUMIF(A14:D21,"카드",D14:D21)/SUM(D15,D16,D17,D18,D19,D20,D21)*100,2)</f>
        <v>0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1"/>
        <v>GKS-20-CO</v>
      </c>
    </row>
    <row r="24" spans="1:10" x14ac:dyDescent="0.4">
      <c r="A24" s="7" t="s">
        <v>24</v>
      </c>
      <c r="B24" s="4"/>
      <c r="F24" s="4" t="s">
        <v>79</v>
      </c>
      <c r="G24" s="4">
        <v>2023</v>
      </c>
      <c r="H24" s="9" t="s">
        <v>90</v>
      </c>
      <c r="I24" s="4" t="s">
        <v>100</v>
      </c>
      <c r="J24" s="4" t="str">
        <f>UPPER(LEFT(H24,3)&amp;"-"&amp;RIGHT(G24,2)&amp;"-"&amp;LEFT(I24,2))</f>
        <v>LSH-23-EN</v>
      </c>
    </row>
    <row r="26" spans="1:10" x14ac:dyDescent="0.4">
      <c r="A26" t="s">
        <v>36</v>
      </c>
      <c r="B26" s="5" t="s">
        <v>37</v>
      </c>
    </row>
    <row r="27" spans="1:10" x14ac:dyDescent="0.4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">
      <c r="A28" s="4" t="s">
        <v>39</v>
      </c>
      <c r="B28" s="4">
        <v>268</v>
      </c>
      <c r="C28" s="4">
        <f>(1-ROUNDDOWN(HLOOKUP(G28,$E$28:$G$33,3,TRUE),2))*B28</f>
        <v>254.6</v>
      </c>
      <c r="E28" s="19" t="s">
        <v>48</v>
      </c>
      <c r="F28" s="20"/>
      <c r="G28" s="4" t="s">
        <v>49</v>
      </c>
    </row>
    <row r="29" spans="1:10" x14ac:dyDescent="0.4">
      <c r="A29" s="4" t="s">
        <v>40</v>
      </c>
      <c r="B29" s="4">
        <v>135</v>
      </c>
      <c r="C29" s="4">
        <f t="shared" ref="C29:C36" si="2">(1-ROUNDDOWN(VLOOKUP(G29,$E$28:$G$33,3,TRUE),2))*B29</f>
        <v>132.30000000000001</v>
      </c>
      <c r="E29" s="10">
        <v>0</v>
      </c>
      <c r="F29" s="11">
        <v>100</v>
      </c>
      <c r="G29" s="12">
        <v>0.02</v>
      </c>
    </row>
    <row r="30" spans="1:10" x14ac:dyDescent="0.4">
      <c r="A30" s="4" t="s">
        <v>41</v>
      </c>
      <c r="B30" s="4">
        <v>422</v>
      </c>
      <c r="C30" s="4">
        <f t="shared" si="2"/>
        <v>413.56</v>
      </c>
      <c r="E30" s="10">
        <v>100</v>
      </c>
      <c r="F30" s="11">
        <v>200</v>
      </c>
      <c r="G30" s="12">
        <v>0.05</v>
      </c>
    </row>
    <row r="31" spans="1:10" x14ac:dyDescent="0.4">
      <c r="A31" s="4" t="s">
        <v>42</v>
      </c>
      <c r="B31" s="4">
        <v>92</v>
      </c>
      <c r="C31" s="4">
        <f t="shared" si="2"/>
        <v>90.16</v>
      </c>
      <c r="E31" s="10">
        <v>200</v>
      </c>
      <c r="F31" s="11">
        <v>300</v>
      </c>
      <c r="G31" s="12">
        <v>0.08</v>
      </c>
    </row>
    <row r="32" spans="1:10" x14ac:dyDescent="0.4">
      <c r="A32" s="4" t="s">
        <v>43</v>
      </c>
      <c r="B32" s="4">
        <v>371</v>
      </c>
      <c r="C32" s="4">
        <f t="shared" si="2"/>
        <v>363.58</v>
      </c>
      <c r="E32" s="10">
        <v>300</v>
      </c>
      <c r="F32" s="11">
        <v>400</v>
      </c>
      <c r="G32" s="12">
        <v>0.12</v>
      </c>
    </row>
    <row r="33" spans="1:7" x14ac:dyDescent="0.4">
      <c r="A33" s="4" t="s">
        <v>44</v>
      </c>
      <c r="B33" s="4">
        <v>293</v>
      </c>
      <c r="C33" s="4">
        <f t="shared" si="2"/>
        <v>287.14</v>
      </c>
      <c r="E33" s="10">
        <v>400</v>
      </c>
      <c r="F33" s="4"/>
      <c r="G33" s="12">
        <v>0.15</v>
      </c>
    </row>
    <row r="34" spans="1:7" x14ac:dyDescent="0.4">
      <c r="A34" s="4" t="s">
        <v>45</v>
      </c>
      <c r="B34" s="4">
        <v>409</v>
      </c>
      <c r="C34" s="4">
        <f t="shared" si="2"/>
        <v>400.82</v>
      </c>
    </row>
    <row r="35" spans="1:7" x14ac:dyDescent="0.4">
      <c r="A35" s="4" t="s">
        <v>46</v>
      </c>
      <c r="B35" s="4">
        <v>323</v>
      </c>
      <c r="C35" s="4">
        <f t="shared" si="2"/>
        <v>316.54000000000002</v>
      </c>
    </row>
    <row r="36" spans="1:7" x14ac:dyDescent="0.4">
      <c r="A36" s="4" t="s">
        <v>47</v>
      </c>
      <c r="B36" s="4">
        <v>256</v>
      </c>
      <c r="C36" s="4">
        <f t="shared" si="2"/>
        <v>250.88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sheetPr codeName="Sheet5"/>
  <dimension ref="A1:G23"/>
  <sheetViews>
    <sheetView topLeftCell="A6" workbookViewId="0">
      <selection activeCell="O16" sqref="O16"/>
    </sheetView>
  </sheetViews>
  <sheetFormatPr defaultRowHeight="17.399999999999999" outlineLevelRow="3" x14ac:dyDescent="0.4"/>
  <cols>
    <col min="2" max="2" width="10.3984375" bestFit="1" customWidth="1"/>
    <col min="7" max="7" width="11.69921875" bestFit="1" customWidth="1"/>
  </cols>
  <sheetData>
    <row r="1" spans="1:7" ht="21" x14ac:dyDescent="0.4">
      <c r="A1" s="22" t="s">
        <v>137</v>
      </c>
      <c r="B1" s="22"/>
      <c r="C1" s="22"/>
      <c r="D1" s="22"/>
      <c r="E1" s="22"/>
      <c r="F1" s="22"/>
      <c r="G1" s="22"/>
    </row>
    <row r="3" spans="1:7" x14ac:dyDescent="0.4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">
      <c r="A7" s="38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">
      <c r="A8" s="37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">
      <c r="A13" s="38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">
      <c r="A14" s="38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">
      <c r="A20" s="40" t="s">
        <v>226</v>
      </c>
      <c r="B20" s="39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">
      <c r="A21" s="40" t="s">
        <v>222</v>
      </c>
      <c r="B21" s="39"/>
      <c r="C21" s="14"/>
      <c r="D21" s="14"/>
      <c r="E21" s="14"/>
      <c r="F21" s="14"/>
      <c r="G21" s="14">
        <f>SUBTOTAL(4,G15:G19)</f>
        <v>98499800</v>
      </c>
    </row>
    <row r="22" spans="1:7" x14ac:dyDescent="0.4">
      <c r="A22" s="40" t="s">
        <v>227</v>
      </c>
      <c r="B22" s="39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">
      <c r="A23" s="40" t="s">
        <v>223</v>
      </c>
      <c r="B23" s="39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sheetPr codeName="Sheet6"/>
  <dimension ref="A1:I19"/>
  <sheetViews>
    <sheetView workbookViewId="0">
      <selection activeCell="K14" sqref="K14"/>
    </sheetView>
  </sheetViews>
  <sheetFormatPr defaultRowHeight="17.399999999999999" x14ac:dyDescent="0.4"/>
  <sheetData>
    <row r="1" spans="1:9" x14ac:dyDescent="0.4">
      <c r="A1" s="5" t="s">
        <v>122</v>
      </c>
      <c r="F1" s="5" t="s">
        <v>134</v>
      </c>
    </row>
    <row r="2" spans="1:9" x14ac:dyDescent="0.4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">
      <c r="A11" s="5" t="s">
        <v>135</v>
      </c>
      <c r="F11" s="5" t="s">
        <v>136</v>
      </c>
    </row>
    <row r="12" spans="1:9" x14ac:dyDescent="0.4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36">
        <v>8283</v>
      </c>
      <c r="H13" s="36">
        <v>19699</v>
      </c>
      <c r="I13" s="36">
        <v>22999</v>
      </c>
    </row>
    <row r="14" spans="1:9" x14ac:dyDescent="0.4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36">
        <v>10159</v>
      </c>
      <c r="H14" s="36">
        <v>21450</v>
      </c>
      <c r="I14" s="36">
        <v>23531</v>
      </c>
    </row>
    <row r="15" spans="1:9" x14ac:dyDescent="0.4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">
      <c r="A19" s="4" t="s">
        <v>130</v>
      </c>
      <c r="B19" s="13">
        <v>1027</v>
      </c>
      <c r="C19" s="13">
        <v>1308</v>
      </c>
      <c r="D19" s="13">
        <v>2634</v>
      </c>
    </row>
  </sheetData>
  <dataConsolidate leftLabels="1"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sheetPr codeName="Sheet7"/>
  <dimension ref="A1:H10"/>
  <sheetViews>
    <sheetView workbookViewId="0">
      <selection activeCell="H13" sqref="H13"/>
    </sheetView>
  </sheetViews>
  <sheetFormatPr defaultRowHeight="17.399999999999999" x14ac:dyDescent="0.4"/>
  <cols>
    <col min="2" max="7" width="7.09765625" customWidth="1"/>
  </cols>
  <sheetData>
    <row r="1" spans="1:8" ht="21" x14ac:dyDescent="0.4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B4+C4+D4+E4+F4+G4</f>
        <v>9800</v>
      </c>
    </row>
    <row r="5" spans="1:8" x14ac:dyDescent="0.4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B5+C5+D5+E5+F5+G5</f>
        <v>13150</v>
      </c>
    </row>
    <row r="6" spans="1:8" x14ac:dyDescent="0.4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3" name="Button 1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sheetPr codeName="Sheet8"/>
  <dimension ref="A1:E9"/>
  <sheetViews>
    <sheetView topLeftCell="A3" workbookViewId="0">
      <selection activeCell="J19" sqref="J19"/>
    </sheetView>
  </sheetViews>
  <sheetFormatPr defaultRowHeight="17.399999999999999" x14ac:dyDescent="0.4"/>
  <cols>
    <col min="5" max="5" width="9.796875" bestFit="1" customWidth="1"/>
  </cols>
  <sheetData>
    <row r="1" spans="1:5" ht="21" x14ac:dyDescent="0.4">
      <c r="A1" s="22" t="s">
        <v>174</v>
      </c>
      <c r="B1" s="22"/>
      <c r="C1" s="22"/>
      <c r="D1" s="22"/>
      <c r="E1" s="22"/>
    </row>
    <row r="3" spans="1:5" x14ac:dyDescent="0.4">
      <c r="A3" s="4" t="s">
        <v>175</v>
      </c>
      <c r="B3" s="4" t="s">
        <v>176</v>
      </c>
      <c r="C3" s="4" t="s">
        <v>185</v>
      </c>
      <c r="D3" s="4" t="s">
        <v>186</v>
      </c>
      <c r="E3" s="4" t="s">
        <v>187</v>
      </c>
    </row>
    <row r="4" spans="1:5" x14ac:dyDescent="0.4">
      <c r="A4" s="4" t="s">
        <v>179</v>
      </c>
      <c r="B4" s="4" t="s">
        <v>177</v>
      </c>
      <c r="C4" s="15">
        <v>5100</v>
      </c>
      <c r="D4" s="15">
        <v>5300</v>
      </c>
      <c r="E4" s="15">
        <v>795000</v>
      </c>
    </row>
    <row r="5" spans="1:5" x14ac:dyDescent="0.4">
      <c r="A5" s="4" t="s">
        <v>180</v>
      </c>
      <c r="B5" s="4" t="s">
        <v>178</v>
      </c>
      <c r="C5" s="15">
        <v>5500</v>
      </c>
      <c r="D5" s="15">
        <v>5250</v>
      </c>
      <c r="E5" s="15">
        <v>788000</v>
      </c>
    </row>
    <row r="6" spans="1:5" x14ac:dyDescent="0.4">
      <c r="A6" s="4" t="s">
        <v>181</v>
      </c>
      <c r="B6" s="4" t="s">
        <v>177</v>
      </c>
      <c r="C6" s="15">
        <v>4300</v>
      </c>
      <c r="D6" s="15">
        <v>4200</v>
      </c>
      <c r="E6" s="15">
        <v>630000</v>
      </c>
    </row>
    <row r="7" spans="1:5" x14ac:dyDescent="0.4">
      <c r="A7" s="4" t="s">
        <v>182</v>
      </c>
      <c r="B7" s="4" t="s">
        <v>178</v>
      </c>
      <c r="C7" s="15">
        <v>4700</v>
      </c>
      <c r="D7" s="15">
        <v>5100</v>
      </c>
      <c r="E7" s="15">
        <v>765000</v>
      </c>
    </row>
    <row r="8" spans="1:5" x14ac:dyDescent="0.4">
      <c r="A8" s="4" t="s">
        <v>11</v>
      </c>
      <c r="B8" s="4" t="s">
        <v>178</v>
      </c>
      <c r="C8" s="15">
        <v>5100</v>
      </c>
      <c r="D8" s="15">
        <v>5650</v>
      </c>
      <c r="E8" s="15">
        <v>848000</v>
      </c>
    </row>
    <row r="9" spans="1:5" x14ac:dyDescent="0.4">
      <c r="A9" s="4" t="s">
        <v>183</v>
      </c>
      <c r="B9" s="4" t="s">
        <v>177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2 X h 8 W 5 B O b c + k A A A A 9 g A A A B I A H A B D b 2 5 m a W c v U G F j a 2 F n Z S 5 4 b W w g o h g A K K A U A A A A A A A A A A A A A A A A A A A A A A A A A A A A h Y 8 x D o I w G I W v Q r r T l u p A y E 8 Z H J X E a G J c G 6 j Q A K 2 h x X I 3 B 4 / k F c Q o 6 u b 4 v v c N 7 9 2 v N 8 j G r g 0 u s r f K 6 B R F m K J A 6 s K U S l c p G t w p j F H G Y S u K R l Q y m G R t k 9 G W K a q d O y e E e O + x X 2 D T V 4 R R G p F j v t k X t e w E + s j q v x w q b Z 3 Q h U Q c D q 8 x n O F o G W N G p 0 1 A Z g i 5 0 l + B T d 2 z / Y G w G l o 3 9 J I 3 J l z v g M w R y P s D f w B Q S w M E F A A C A A g A 2 X h 8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l 4 f F s o i k e 4 D g A A A B E A A A A T A B w A R m 9 y b X V s Y X M v U 2 V j d G l v b j E u b S C i G A A o o B Q A A A A A A A A A A A A A A A A A A A A A A A A A A A A r T k 0 u y c z P U w i G 0 I b W A F B L A Q I t A B Q A A g A I A N l 4 f F u Q T m 3 P p A A A A P Y A A A A S A A A A A A A A A A A A A A A A A A A A A A B D b 2 5 m a W c v U G F j a 2 F n Z S 5 4 b W x Q S w E C L Q A U A A I A C A D Z e H x b D 8 r p q 6 Q A A A D p A A A A E w A A A A A A A A A A A A A A A A D w A A A A W 0 N v b n R l b n R f V H l w Z X N d L n h t b F B L A Q I t A B Q A A g A I A N l 4 f F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8 u / E c / X 6 g Q 6 U e b m Z G U s G 6 A A A A A A I A A A A A A B B m A A A A A Q A A I A A A A D f 9 X F s K A 9 7 B K 2 y B 5 V m v k r h W n z k S H 1 c Q D 9 4 v F N D a B B 5 8 A A A A A A 6 A A A A A A g A A I A A A A H A Z O T V F U B 8 0 f Z 6 K r v p m 8 S u C 0 O N C B d n b F 5 q p u W s l T t b S U A A A A N u P c y V 7 W u 3 w g J Q a m 6 N y x k e o p 5 0 F F z p S 2 l V O G A J k 0 i Z S u w N / Y 7 I r d 4 8 u q x S d h 0 Y w n 0 Z v 4 f A d 8 A 9 s v 3 J N 6 t F / 7 M r f e 9 w 4 l a k T W n e Q i R 8 T Q s G j Q A A A A P 9 V w 0 Y a u B j w A X K z 3 A L X 5 f L N T 3 w Q p b b U e g r v b X r S W O X 6 f 9 + V u H t c p l 8 q M G I J s Y 8 V e t T k a K C 1 w q K 7 j w e 7 s e C o z f c = < / D a t a M a s h u p > 
</file>

<file path=customXml/itemProps1.xml><?xml version="1.0" encoding="utf-8"?>
<ds:datastoreItem xmlns:ds="http://schemas.openxmlformats.org/officeDocument/2006/customXml" ds:itemID="{00D7732D-2E97-465B-8963-3AEE3BF79DF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2025-11-28T06:29:28Z</dcterms:modified>
</cp:coreProperties>
</file>