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삼성\Desktop\"/>
    </mc:Choice>
  </mc:AlternateContent>
  <xr:revisionPtr revIDLastSave="0" documentId="13_ncr:1_{B153F1D4-B4F9-41B3-9413-3076D0747388}" xr6:coauthVersionLast="47" xr6:coauthVersionMax="47" xr10:uidLastSave="{00000000-0000-0000-0000-000000000000}"/>
  <bookViews>
    <workbookView xWindow="-108" yWindow="-108" windowWidth="23256" windowHeight="12456" firstSheet="1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_FilterDatabase" localSheetId="4" hidden="1">'분석작업-1'!$A$3:$H$16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익총액합계">'분석작업-2'!$F$12</definedName>
    <definedName name="환율">'분석작업-2'!$F$3</definedName>
  </definedNames>
  <calcPr calcId="191029"/>
  <pivotCaches>
    <pivotCache cacheId="9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4" l="1"/>
  <c r="K5" i="4"/>
  <c r="K6" i="4"/>
  <c r="K7" i="4"/>
  <c r="K8" i="4"/>
  <c r="K9" i="4"/>
  <c r="K10" i="4"/>
  <c r="K3" i="4"/>
  <c r="F36" i="4"/>
  <c r="L25" i="4"/>
  <c r="L24" i="4"/>
  <c r="L23" i="4"/>
  <c r="L22" i="4"/>
  <c r="L21" i="4"/>
  <c r="L20" i="4"/>
  <c r="L19" i="4"/>
  <c r="L18" i="4"/>
  <c r="D19" i="4"/>
  <c r="D20" i="4"/>
  <c r="D21" i="4"/>
  <c r="D22" i="4"/>
  <c r="D23" i="4"/>
  <c r="D24" i="4"/>
  <c r="D25" i="4"/>
  <c r="D18" i="4"/>
  <c r="E10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<sst xmlns="http://schemas.openxmlformats.org/spreadsheetml/2006/main" count="342" uniqueCount="251">
  <si>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</si>
  <si>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</si>
  <si>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</si>
  <si>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</si>
  <si>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</si>
  <si>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</si>
  <si>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</si>
  <si>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</si>
  <si>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</si>
  <si>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</si>
  <si>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</si>
  <si>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</si>
  <si>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</si>
  <si>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</si>
  <si>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</si>
  <si>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</si>
  <si>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</si>
  <si>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</si>
  <si>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</si>
  <si>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</si>
  <si>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</si>
  <si>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</si>
  <si>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</si>
  <si>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</si>
  <si>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</si>
  <si>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</si>
  <si>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</si>
  <si>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</si>
  <si>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</si>
  <si>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</si>
  <si>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</si>
  <si>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</si>
  <si>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</si>
  <si>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</si>
  <si>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</si>
  <si>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</si>
  <si>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</si>
  <si>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</si>
  <si>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</si>
  <si>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</si>
  <si>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</si>
  <si>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</si>
  <si>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</si>
  <si>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</si>
  <si>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</si>
  <si>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</si>
  <si>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</si>
  <si>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</si>
  <si>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</si>
  <si>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</si>
  <si>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</si>
  <si>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</si>
  <si>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</si>
  <si>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</si>
  <si>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</si>
  <si>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</si>
  <si>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</si>
  <si>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</si>
  <si>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</si>
  <si>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</si>
  <si>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</si>
  <si>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</si>
  <si>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</si>
  <si>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</si>
  <si>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</si>
  <si>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</si>
  <si>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</si>
  <si>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</si>
  <si>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</si>
  <si>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</si>
  <si>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</si>
  <si>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</si>
  <si>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</si>
  <si>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</si>
  <si>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</si>
  <si>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</si>
  <si>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</si>
  <si>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</si>
  <si>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</si>
  <si>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</si>
  <si>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</si>
  <si>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</si>
  <si>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</si>
  <si>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</si>
  <si>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</si>
  <si>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</si>
  <si>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</si>
  <si>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</si>
  <si>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</si>
  <si>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</si>
  <si>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</si>
  <si>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</si>
  <si>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</si>
  <si>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</si>
  <si>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</si>
  <si>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</si>
  <si>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</si>
  <si>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</si>
  <si>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</si>
  <si>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</si>
  <si>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</si>
  <si>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</si>
  <si>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</si>
  <si>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</si>
  <si>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</si>
  <si>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</si>
  <si>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</si>
  <si>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</si>
  <si>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</si>
  <si>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</si>
  <si>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</si>
  <si>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</si>
  <si>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</si>
  <si>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</si>
  <si>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</si>
  <si>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</si>
  <si>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</si>
  <si>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</si>
  <si>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</si>
  <si>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</si>
  <si>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</si>
  <si>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</si>
  <si>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</si>
  <si>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</si>
  <si>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</si>
  <si>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</si>
  <si>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</si>
  <si>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</si>
  <si>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</si>
  <si>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</si>
  <si>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</si>
  <si>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</si>
  <si>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</si>
  <si>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</si>
  <si>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</si>
  <si>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</si>
  <si>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</si>
  <si>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</si>
  <si>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</si>
  <si>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</si>
  <si>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</si>
  <si>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</si>
  <si>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</si>
  <si>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</si>
  <si>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</si>
  <si>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</si>
  <si>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</si>
  <si>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</si>
  <si>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</si>
  <si>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</si>
  <si>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</si>
  <si>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</si>
  <si>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</si>
  <si>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</si>
  <si>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</si>
  <si>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</si>
  <si>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</si>
  <si>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</si>
  <si>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</si>
  <si>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</si>
  <si>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</si>
  <si>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</si>
  <si>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</si>
  <si>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</si>
  <si>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</si>
  <si>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</si>
  <si>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</si>
  <si>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</si>
  <si>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</si>
  <si>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</si>
  <si>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</si>
  <si>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</si>
  <si>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</si>
  <si>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</si>
  <si>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</si>
  <si>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</si>
  <si>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</si>
  <si>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</si>
  <si>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</si>
  <si>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</si>
  <si>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</si>
  <si>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</si>
  <si>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</si>
  <si>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</si>
  <si>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</si>
  <si>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</si>
  <si>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</si>
  <si>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</si>
  <si>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</si>
  <si>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</si>
  <si>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</si>
  <si>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</si>
  <si>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</si>
  <si>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</si>
  <si>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</si>
  <si>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</si>
  <si>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</si>
  <si>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</si>
  <si>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</si>
  <si>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</si>
  <si>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</si>
  <si>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</si>
  <si>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</si>
  <si>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</si>
  <si>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</si>
  <si>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</si>
  <si>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</si>
  <si>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</si>
  <si>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</si>
  <si>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&lt;&gt;미스터리</t>
    <phoneticPr fontId="1" type="noConversion"/>
  </si>
  <si>
    <t>열 레이블</t>
  </si>
  <si>
    <t>행 레이블</t>
  </si>
  <si>
    <t>합계 : 정산금액</t>
  </si>
  <si>
    <t>최대 : 할인금액</t>
  </si>
  <si>
    <t>환율</t>
  </si>
  <si>
    <t>수익총액합계</t>
  </si>
  <si>
    <t>환율인상</t>
  </si>
  <si>
    <t>만든 사람 삼성 날짜 2026-05-13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</si>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</sst>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#,##0.00&quot;원&quot;"/>
    <numFmt numFmtId="181" formatCode="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8" fillId="3" borderId="8" xfId="3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6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right" vertical="center"/>
    </xf>
    <xf numFmtId="181" fontId="0" fillId="0" borderId="1" xfId="1" applyNumberFormat="1" applyFont="1" applyBorder="1" applyAlignment="1">
      <alignment horizontal="right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1-4C97-B546-D69DE1E6D12E}"/>
            </c:ext>
          </c:extLst>
        </c:ser>
        <c:ser>
          <c:idx val="1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660192"/>
        <c:axId val="1447645312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2"/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44764531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7660192"/>
        <c:crosses val="max"/>
        <c:crossBetween val="between"/>
      </c:valAx>
      <c:catAx>
        <c:axId val="144766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7645312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solidFill>
            <a:srgbClr val="FFC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C6AEFEC1-868F-5520-14E2-4DAACA28CB4A}"/>
            </a:ext>
          </a:extLst>
        </xdr:cNvPr>
        <xdr:cNvSpPr/>
      </xdr:nvSpPr>
      <xdr:spPr>
        <a:xfrm>
          <a:off x="4069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삼성" refreshedDate="46155.114131944443" createdVersion="8" refreshedVersion="8" minRefreshableVersion="3" recordCount="13" xr:uid="{0704842C-B6B8-4B66-915C-8272FEB61AE5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EC0B22-E813-4B86-8D30-D65177057244}" name="피벗 테이블2" cacheId="9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/>
    <dataField name="최대 : 할인금액" fld="5" subtotal="max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F4" sqref="F4"/>
    </sheetView>
  </sheetViews>
  <sheetFormatPr defaultRowHeight="17.399999999999999" x14ac:dyDescent="0.4"/>
  <cols>
    <col min="2" max="2" width="10.398437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226</v>
      </c>
      <c r="B3" s="1" t="s">
        <v>227</v>
      </c>
      <c r="C3" s="1" t="s">
        <v>1</v>
      </c>
      <c r="D3" s="1" t="s">
        <v>228</v>
      </c>
      <c r="E3" s="1" t="s">
        <v>229</v>
      </c>
    </row>
    <row r="4" spans="1:5" x14ac:dyDescent="0.4">
      <c r="A4" s="1" t="s">
        <v>230</v>
      </c>
      <c r="B4" s="1" t="s">
        <v>245</v>
      </c>
      <c r="C4" s="1" t="s">
        <v>236</v>
      </c>
      <c r="D4" s="1" t="s">
        <v>239</v>
      </c>
      <c r="E4" s="2">
        <v>168000</v>
      </c>
    </row>
    <row r="5" spans="1:5" x14ac:dyDescent="0.4">
      <c r="A5" s="1" t="s">
        <v>231</v>
      </c>
      <c r="B5" s="1" t="s">
        <v>246</v>
      </c>
      <c r="C5" s="1" t="s">
        <v>237</v>
      </c>
      <c r="D5" s="1" t="s">
        <v>240</v>
      </c>
      <c r="E5" s="2">
        <v>71000</v>
      </c>
    </row>
    <row r="6" spans="1:5" x14ac:dyDescent="0.4">
      <c r="A6" s="1" t="s">
        <v>232</v>
      </c>
      <c r="B6" s="1" t="s">
        <v>247</v>
      </c>
      <c r="C6" s="1" t="s">
        <v>238</v>
      </c>
      <c r="D6" s="1" t="s">
        <v>241</v>
      </c>
      <c r="E6" s="2">
        <v>16000</v>
      </c>
    </row>
    <row r="7" spans="1:5" x14ac:dyDescent="0.4">
      <c r="A7" s="1" t="s">
        <v>233</v>
      </c>
      <c r="B7" s="1" t="s">
        <v>248</v>
      </c>
      <c r="C7" s="1" t="s">
        <v>238</v>
      </c>
      <c r="D7" s="1" t="s">
        <v>242</v>
      </c>
      <c r="E7" s="2">
        <v>49000</v>
      </c>
    </row>
    <row r="8" spans="1:5" x14ac:dyDescent="0.4">
      <c r="A8" s="1" t="s">
        <v>234</v>
      </c>
      <c r="B8" s="1" t="s">
        <v>249</v>
      </c>
      <c r="C8" s="1" t="s">
        <v>236</v>
      </c>
      <c r="D8" s="1" t="s">
        <v>243</v>
      </c>
      <c r="E8" s="2">
        <v>125000</v>
      </c>
    </row>
    <row r="9" spans="1:5" x14ac:dyDescent="0.4">
      <c r="A9" s="1" t="s">
        <v>235</v>
      </c>
      <c r="B9" s="1" t="s">
        <v>250</v>
      </c>
      <c r="C9" s="1" t="s">
        <v>238</v>
      </c>
      <c r="D9" s="1" t="s">
        <v>244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I10" sqref="I10"/>
    </sheetView>
  </sheetViews>
  <sheetFormatPr defaultRowHeight="17.399999999999999" x14ac:dyDescent="0.4"/>
  <cols>
    <col min="2" max="2" width="10.69921875" bestFit="1" customWidth="1"/>
    <col min="5" max="5" width="8.69921875" customWidth="1"/>
    <col min="6" max="6" width="10.3984375" bestFit="1" customWidth="1"/>
    <col min="7" max="7" width="10.59765625" customWidth="1"/>
  </cols>
  <sheetData>
    <row r="1" spans="1:7" ht="21" thickBot="1" x14ac:dyDescent="0.45">
      <c r="A1" s="33" t="s">
        <v>7</v>
      </c>
      <c r="B1" s="33"/>
      <c r="C1" s="33"/>
      <c r="D1" s="33"/>
      <c r="E1" s="33"/>
      <c r="F1" s="33"/>
      <c r="G1" s="33"/>
    </row>
    <row r="2" spans="1:7" ht="18.600000000000001" thickTop="1" thickBot="1" x14ac:dyDescent="0.45"/>
    <row r="3" spans="1:7" x14ac:dyDescent="0.4">
      <c r="A3" s="24" t="s">
        <v>2</v>
      </c>
      <c r="B3" s="25" t="s">
        <v>8</v>
      </c>
      <c r="C3" s="25" t="s">
        <v>5</v>
      </c>
      <c r="D3" s="25" t="s">
        <v>3</v>
      </c>
      <c r="E3" s="25" t="s">
        <v>4</v>
      </c>
      <c r="F3" s="25" t="s">
        <v>20</v>
      </c>
      <c r="G3" s="26" t="s">
        <v>6</v>
      </c>
    </row>
    <row r="4" spans="1:7" x14ac:dyDescent="0.4">
      <c r="A4" s="27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8">
        <v>5634.5164000000004</v>
      </c>
    </row>
    <row r="5" spans="1:7" x14ac:dyDescent="0.4">
      <c r="A5" s="27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8">
        <v>3254.4580999999998</v>
      </c>
    </row>
    <row r="6" spans="1:7" x14ac:dyDescent="0.4">
      <c r="A6" s="27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8">
        <v>6257.9633000000003</v>
      </c>
    </row>
    <row r="7" spans="1:7" x14ac:dyDescent="0.4">
      <c r="A7" s="27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8">
        <v>6542.8546999999999</v>
      </c>
    </row>
    <row r="8" spans="1:7" x14ac:dyDescent="0.4">
      <c r="A8" s="27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8">
        <v>3063.2651000000001</v>
      </c>
    </row>
    <row r="9" spans="1:7" x14ac:dyDescent="0.4">
      <c r="A9" s="27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8">
        <v>1807.9087999999999</v>
      </c>
    </row>
    <row r="10" spans="1:7" x14ac:dyDescent="0.4">
      <c r="A10" s="27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8">
        <v>2648.5214000000001</v>
      </c>
    </row>
    <row r="11" spans="1:7" x14ac:dyDescent="0.4">
      <c r="A11" s="27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8">
        <v>5771.6908000000003</v>
      </c>
    </row>
    <row r="12" spans="1:7" ht="18" thickBot="1" x14ac:dyDescent="0.45">
      <c r="A12" s="29">
        <v>819900</v>
      </c>
      <c r="B12" s="30">
        <v>45358</v>
      </c>
      <c r="C12" s="31" t="s">
        <v>11</v>
      </c>
      <c r="D12" s="31" t="s">
        <v>9</v>
      </c>
      <c r="E12" s="31">
        <v>49</v>
      </c>
      <c r="F12" s="31">
        <v>5</v>
      </c>
      <c r="G12" s="32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I13" sqref="I13"/>
    </sheetView>
  </sheetViews>
  <sheetFormatPr defaultRowHeight="17.399999999999999" x14ac:dyDescent="0.4"/>
  <cols>
    <col min="1" max="1" width="12.296875" bestFit="1" customWidth="1"/>
    <col min="2" max="2" width="8.69921875" customWidth="1"/>
    <col min="3" max="3" width="11.59765625" customWidth="1"/>
    <col min="4" max="4" width="11.69921875" bestFit="1" customWidth="1"/>
    <col min="5" max="5" width="9.296875" bestFit="1" customWidth="1"/>
    <col min="8" max="8" width="11.09765625" style="1" customWidth="1"/>
    <col min="9" max="9" width="8.69921875" style="1"/>
    <col min="10" max="10" width="11.09765625" style="1" customWidth="1"/>
    <col min="11" max="11" width="12.09765625" style="1" customWidth="1"/>
    <col min="12" max="12" width="9.59765625" style="1" customWidth="1"/>
    <col min="13" max="13" width="8.69921875" style="1"/>
  </cols>
  <sheetData>
    <row r="1" spans="1:13" ht="21" x14ac:dyDescent="0.4">
      <c r="A1" s="20" t="s">
        <v>21</v>
      </c>
      <c r="B1" s="20"/>
      <c r="C1" s="20"/>
      <c r="D1" s="20"/>
      <c r="E1" s="20"/>
      <c r="F1" s="20"/>
    </row>
    <row r="3" spans="1:13" x14ac:dyDescent="0.4">
      <c r="A3" s="5" t="s">
        <v>22</v>
      </c>
      <c r="B3" s="5" t="s">
        <v>23</v>
      </c>
      <c r="C3" s="5" t="s">
        <v>25</v>
      </c>
      <c r="D3" s="5" t="s">
        <v>41</v>
      </c>
      <c r="E3" s="5" t="s">
        <v>1</v>
      </c>
      <c r="F3" s="5" t="s">
        <v>24</v>
      </c>
      <c r="H3" s="5" t="s">
        <v>23</v>
      </c>
      <c r="I3" s="5" t="s">
        <v>24</v>
      </c>
    </row>
    <row r="4" spans="1:13" x14ac:dyDescent="0.4">
      <c r="A4" s="5" t="s">
        <v>26</v>
      </c>
      <c r="B4" s="5" t="s">
        <v>39</v>
      </c>
      <c r="C4" s="6">
        <v>45327</v>
      </c>
      <c r="D4" s="5">
        <v>134</v>
      </c>
      <c r="E4" s="5" t="s">
        <v>42</v>
      </c>
      <c r="F4" s="5">
        <v>4</v>
      </c>
      <c r="H4" s="1" t="s">
        <v>209</v>
      </c>
      <c r="I4" s="1">
        <v>5</v>
      </c>
    </row>
    <row r="5" spans="1:13" x14ac:dyDescent="0.4">
      <c r="A5" s="5" t="s">
        <v>35</v>
      </c>
      <c r="B5" s="5" t="s">
        <v>38</v>
      </c>
      <c r="C5" s="6">
        <v>45327</v>
      </c>
      <c r="D5" s="5">
        <v>128</v>
      </c>
      <c r="E5" s="5" t="s">
        <v>42</v>
      </c>
      <c r="F5" s="5">
        <v>5</v>
      </c>
    </row>
    <row r="6" spans="1:13" x14ac:dyDescent="0.4">
      <c r="A6" s="5" t="s">
        <v>36</v>
      </c>
      <c r="B6" s="5" t="s">
        <v>39</v>
      </c>
      <c r="C6" s="6">
        <v>45327</v>
      </c>
      <c r="D6" s="5">
        <v>100</v>
      </c>
      <c r="E6" s="5" t="s">
        <v>44</v>
      </c>
      <c r="F6" s="5">
        <v>5</v>
      </c>
    </row>
    <row r="7" spans="1:13" x14ac:dyDescent="0.4">
      <c r="A7" s="5" t="s">
        <v>29</v>
      </c>
      <c r="B7" s="5" t="s">
        <v>40</v>
      </c>
      <c r="C7" s="6">
        <v>45334</v>
      </c>
      <c r="D7" s="5">
        <v>110</v>
      </c>
      <c r="E7" s="5" t="s">
        <v>43</v>
      </c>
      <c r="F7" s="5">
        <v>3</v>
      </c>
      <c r="H7" s="5" t="s">
        <v>22</v>
      </c>
      <c r="I7" s="5" t="s">
        <v>23</v>
      </c>
      <c r="J7" s="5" t="s">
        <v>25</v>
      </c>
      <c r="K7" s="5" t="s">
        <v>41</v>
      </c>
      <c r="L7" s="5" t="s">
        <v>1</v>
      </c>
      <c r="M7" s="5" t="s">
        <v>24</v>
      </c>
    </row>
    <row r="8" spans="1:13" x14ac:dyDescent="0.4">
      <c r="A8" s="5" t="s">
        <v>31</v>
      </c>
      <c r="B8" s="5" t="s">
        <v>40</v>
      </c>
      <c r="C8" s="6">
        <v>45334</v>
      </c>
      <c r="D8" s="5">
        <v>98</v>
      </c>
      <c r="E8" s="5" t="s">
        <v>44</v>
      </c>
      <c r="F8" s="5">
        <v>5</v>
      </c>
      <c r="H8" s="5" t="s">
        <v>36</v>
      </c>
      <c r="I8" s="5" t="s">
        <v>39</v>
      </c>
      <c r="J8" s="6">
        <v>45327</v>
      </c>
      <c r="K8" s="5">
        <v>100</v>
      </c>
      <c r="L8" s="5" t="s">
        <v>44</v>
      </c>
      <c r="M8" s="5">
        <v>5</v>
      </c>
    </row>
    <row r="9" spans="1:13" x14ac:dyDescent="0.4">
      <c r="A9" s="5" t="s">
        <v>34</v>
      </c>
      <c r="B9" s="5" t="s">
        <v>40</v>
      </c>
      <c r="C9" s="6">
        <v>45334</v>
      </c>
      <c r="D9" s="5">
        <v>90</v>
      </c>
      <c r="E9" s="5" t="s">
        <v>43</v>
      </c>
      <c r="F9" s="5">
        <v>2</v>
      </c>
      <c r="H9" s="5" t="s">
        <v>31</v>
      </c>
      <c r="I9" s="5" t="s">
        <v>40</v>
      </c>
      <c r="J9" s="6">
        <v>45334</v>
      </c>
      <c r="K9" s="5">
        <v>98</v>
      </c>
      <c r="L9" s="5" t="s">
        <v>44</v>
      </c>
      <c r="M9" s="5">
        <v>5</v>
      </c>
    </row>
    <row r="10" spans="1:13" x14ac:dyDescent="0.4">
      <c r="A10" s="5" t="s">
        <v>32</v>
      </c>
      <c r="B10" s="5" t="s">
        <v>39</v>
      </c>
      <c r="C10" s="6">
        <v>45334</v>
      </c>
      <c r="D10" s="5">
        <v>115</v>
      </c>
      <c r="E10" s="5" t="s">
        <v>44</v>
      </c>
      <c r="F10" s="5">
        <v>4</v>
      </c>
      <c r="H10" s="5" t="s">
        <v>30</v>
      </c>
      <c r="I10" s="5" t="s">
        <v>40</v>
      </c>
      <c r="J10" s="6">
        <v>40965</v>
      </c>
      <c r="K10" s="5">
        <v>107</v>
      </c>
      <c r="L10" s="5" t="s">
        <v>43</v>
      </c>
      <c r="M10" s="5">
        <v>5</v>
      </c>
    </row>
    <row r="11" spans="1:13" x14ac:dyDescent="0.4">
      <c r="A11" s="5" t="s">
        <v>33</v>
      </c>
      <c r="B11" s="5" t="s">
        <v>38</v>
      </c>
      <c r="C11" s="6">
        <v>40958</v>
      </c>
      <c r="D11" s="5">
        <v>122</v>
      </c>
      <c r="E11" s="5" t="s">
        <v>42</v>
      </c>
      <c r="F11" s="5">
        <v>3</v>
      </c>
    </row>
    <row r="12" spans="1:13" x14ac:dyDescent="0.4">
      <c r="A12" s="5" t="s">
        <v>37</v>
      </c>
      <c r="B12" s="5" t="s">
        <v>39</v>
      </c>
      <c r="C12" s="6">
        <v>40958</v>
      </c>
      <c r="D12" s="5">
        <v>106</v>
      </c>
      <c r="E12" s="5" t="s">
        <v>42</v>
      </c>
      <c r="F12" s="5">
        <v>3</v>
      </c>
    </row>
    <row r="13" spans="1:13" x14ac:dyDescent="0.4">
      <c r="A13" s="5" t="s">
        <v>27</v>
      </c>
      <c r="B13" s="5" t="s">
        <v>38</v>
      </c>
      <c r="C13" s="6">
        <v>40965</v>
      </c>
      <c r="D13" s="5">
        <v>120</v>
      </c>
      <c r="E13" s="5" t="s">
        <v>42</v>
      </c>
      <c r="F13" s="5">
        <v>4</v>
      </c>
    </row>
    <row r="14" spans="1:13" x14ac:dyDescent="0.4">
      <c r="A14" s="5" t="s">
        <v>28</v>
      </c>
      <c r="B14" s="5" t="s">
        <v>39</v>
      </c>
      <c r="C14" s="6">
        <v>40965</v>
      </c>
      <c r="D14" s="5">
        <v>118</v>
      </c>
      <c r="E14" s="5" t="s">
        <v>44</v>
      </c>
      <c r="F14" s="5">
        <v>2</v>
      </c>
    </row>
    <row r="15" spans="1:13" x14ac:dyDescent="0.4">
      <c r="A15" s="5" t="s">
        <v>30</v>
      </c>
      <c r="B15" s="5" t="s">
        <v>40</v>
      </c>
      <c r="C15" s="6">
        <v>40965</v>
      </c>
      <c r="D15" s="5">
        <v>107</v>
      </c>
      <c r="E15" s="5" t="s">
        <v>43</v>
      </c>
      <c r="F15" s="5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abSelected="1" workbookViewId="0">
      <selection activeCell="K6" sqref="K6"/>
    </sheetView>
  </sheetViews>
  <sheetFormatPr defaultRowHeight="17.399999999999999" x14ac:dyDescent="0.4"/>
  <cols>
    <col min="2" max="4" width="11.59765625" customWidth="1"/>
    <col min="5" max="5" width="10.3984375" bestFit="1" customWidth="1"/>
    <col min="7" max="7" width="12.296875" bestFit="1" customWidth="1"/>
    <col min="10" max="10" width="10.59765625" bestFit="1" customWidth="1"/>
    <col min="11" max="11" width="11.59765625" bestFit="1" customWidth="1"/>
    <col min="12" max="12" width="12.296875" bestFit="1" customWidth="1"/>
  </cols>
  <sheetData>
    <row r="1" spans="1:11" x14ac:dyDescent="0.4">
      <c r="A1" s="19" t="s">
        <v>199</v>
      </c>
      <c r="B1" s="15" t="s">
        <v>200</v>
      </c>
      <c r="G1" s="19" t="s">
        <v>201</v>
      </c>
      <c r="H1" s="15" t="s">
        <v>202</v>
      </c>
    </row>
    <row r="2" spans="1:11" x14ac:dyDescent="0.4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5" t="s">
        <v>131</v>
      </c>
      <c r="H2" s="5" t="s">
        <v>5</v>
      </c>
      <c r="I2" s="5" t="s">
        <v>132</v>
      </c>
      <c r="J2" s="5" t="s">
        <v>133</v>
      </c>
      <c r="K2" s="18" t="s">
        <v>134</v>
      </c>
    </row>
    <row r="3" spans="1:11" x14ac:dyDescent="0.4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7">
        <v>2.87</v>
      </c>
      <c r="J3" s="13">
        <v>3580000</v>
      </c>
      <c r="K3" s="54">
        <f>J3*(1-HLOOKUP(_xlfn.RANK.EQ(I3,$I$3:$I$10,0),$H$13:$K$14,2,1))</f>
        <v>3580000</v>
      </c>
    </row>
    <row r="4" spans="1:11" x14ac:dyDescent="0.4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7">
        <v>4.12</v>
      </c>
      <c r="J4" s="13">
        <v>3600000</v>
      </c>
      <c r="K4" s="54">
        <f t="shared" ref="K4:K10" si="0">J4*(1-HLOOKUP(_xlfn.RANK.EQ(I4,$I$3:$I$10,0),$H$13:$K$14,2,1))</f>
        <v>719999.99999999988</v>
      </c>
    </row>
    <row r="5" spans="1:11" x14ac:dyDescent="0.4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7">
        <v>3.76</v>
      </c>
      <c r="J5" s="13">
        <v>4150000</v>
      </c>
      <c r="K5" s="54">
        <f t="shared" si="0"/>
        <v>1660000</v>
      </c>
    </row>
    <row r="6" spans="1:11" x14ac:dyDescent="0.4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7">
        <v>4.3</v>
      </c>
      <c r="J6" s="13">
        <v>3860000</v>
      </c>
      <c r="K6" s="55">
        <f t="shared" si="0"/>
        <v>0</v>
      </c>
    </row>
    <row r="7" spans="1:11" x14ac:dyDescent="0.4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7">
        <v>2.5299999999999998</v>
      </c>
      <c r="J7" s="13">
        <v>4270000</v>
      </c>
      <c r="K7" s="54">
        <f t="shared" si="0"/>
        <v>4270000</v>
      </c>
    </row>
    <row r="8" spans="1:11" x14ac:dyDescent="0.4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7">
        <v>3.45</v>
      </c>
      <c r="J8" s="13">
        <v>3750000</v>
      </c>
      <c r="K8" s="54">
        <f t="shared" si="0"/>
        <v>3750000</v>
      </c>
    </row>
    <row r="9" spans="1:11" x14ac:dyDescent="0.4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7">
        <v>3.89</v>
      </c>
      <c r="J9" s="13">
        <v>3670000</v>
      </c>
      <c r="K9" s="54">
        <f t="shared" si="0"/>
        <v>1468000</v>
      </c>
    </row>
    <row r="10" spans="1:11" x14ac:dyDescent="0.4">
      <c r="A10" s="3" t="s">
        <v>117</v>
      </c>
      <c r="B10" s="21" t="s">
        <v>116</v>
      </c>
      <c r="C10" s="22"/>
      <c r="D10" s="23"/>
      <c r="E10" t="str">
        <f>INDEX($A$3:$E$9,MATCH(DMAX(A2:E9,E2,A10:A11),E3:E9,0),2)</f>
        <v>로봇공학과</v>
      </c>
      <c r="G10" s="3">
        <v>23080774</v>
      </c>
      <c r="H10" s="3" t="s">
        <v>145</v>
      </c>
      <c r="I10" s="17">
        <v>4.26</v>
      </c>
      <c r="J10" s="13">
        <v>4590000</v>
      </c>
      <c r="K10" s="54">
        <f t="shared" si="0"/>
        <v>917999.99999999977</v>
      </c>
    </row>
    <row r="11" spans="1:11" x14ac:dyDescent="0.4">
      <c r="A11" s="3" t="s">
        <v>122</v>
      </c>
      <c r="G11" s="1"/>
      <c r="H11" s="1"/>
      <c r="I11" s="1"/>
      <c r="J11" s="1"/>
      <c r="K11" s="1"/>
    </row>
    <row r="12" spans="1:11" x14ac:dyDescent="0.4">
      <c r="G12" t="s">
        <v>135</v>
      </c>
    </row>
    <row r="13" spans="1:11" x14ac:dyDescent="0.4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">
      <c r="G14" s="3" t="s">
        <v>137</v>
      </c>
      <c r="H14" s="16">
        <v>1</v>
      </c>
      <c r="I14" s="16">
        <v>0.8</v>
      </c>
      <c r="J14" s="16">
        <v>0.6</v>
      </c>
      <c r="K14" s="16">
        <v>0</v>
      </c>
    </row>
    <row r="16" spans="1:11" x14ac:dyDescent="0.4">
      <c r="A16" s="19" t="s">
        <v>203</v>
      </c>
      <c r="B16" s="15" t="s">
        <v>204</v>
      </c>
      <c r="G16" s="19" t="s">
        <v>205</v>
      </c>
      <c r="H16" s="15" t="s">
        <v>206</v>
      </c>
    </row>
    <row r="17" spans="1:12" x14ac:dyDescent="0.4">
      <c r="A17" s="3" t="s">
        <v>146</v>
      </c>
      <c r="B17" s="3" t="s">
        <v>147</v>
      </c>
      <c r="C17" s="3" t="s">
        <v>148</v>
      </c>
      <c r="D17" s="18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8" t="s">
        <v>162</v>
      </c>
    </row>
    <row r="18" spans="1:12" x14ac:dyDescent="0.4">
      <c r="A18" s="3" t="s">
        <v>150</v>
      </c>
      <c r="B18" s="8">
        <v>43252500</v>
      </c>
      <c r="C18" s="8">
        <v>36765300</v>
      </c>
      <c r="D18" s="9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4">
      <c r="A19" s="3" t="s">
        <v>151</v>
      </c>
      <c r="B19" s="8">
        <v>63824100</v>
      </c>
      <c r="C19" s="8">
        <v>54551000</v>
      </c>
      <c r="D19" s="9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4">
      <c r="A20" s="3" t="s">
        <v>152</v>
      </c>
      <c r="B20" s="8">
        <v>34280000</v>
      </c>
      <c r="C20" s="8">
        <v>41045900</v>
      </c>
      <c r="D20" s="9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">
      <c r="A21" s="3" t="s">
        <v>153</v>
      </c>
      <c r="B21" s="8">
        <v>75360200</v>
      </c>
      <c r="C21" s="8">
        <v>65657000</v>
      </c>
      <c r="D21" s="9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">
      <c r="A22" s="3" t="s">
        <v>154</v>
      </c>
      <c r="B22" s="8">
        <v>84822400</v>
      </c>
      <c r="C22" s="8">
        <v>97853300</v>
      </c>
      <c r="D22" s="9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">
      <c r="A23" s="3" t="s">
        <v>155</v>
      </c>
      <c r="B23" s="8">
        <v>52461000</v>
      </c>
      <c r="C23" s="8">
        <v>44592000</v>
      </c>
      <c r="D23" s="9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">
      <c r="A24" s="3" t="s">
        <v>156</v>
      </c>
      <c r="B24" s="8">
        <v>69021000</v>
      </c>
      <c r="C24" s="8">
        <v>83487400</v>
      </c>
      <c r="D24" s="9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">
      <c r="A25" s="3" t="s">
        <v>157</v>
      </c>
      <c r="B25" s="8">
        <v>49240000</v>
      </c>
      <c r="C25" s="8">
        <v>58104900</v>
      </c>
      <c r="D25" s="9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">
      <c r="A27" s="19" t="s">
        <v>207</v>
      </c>
      <c r="B27" s="15" t="s">
        <v>208</v>
      </c>
    </row>
    <row r="28" spans="1:12" x14ac:dyDescent="0.4">
      <c r="A28" s="5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8">
        <v>16900</v>
      </c>
    </row>
    <row r="30" spans="1:12" x14ac:dyDescent="0.4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8">
        <v>24500</v>
      </c>
    </row>
    <row r="31" spans="1:12" x14ac:dyDescent="0.4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8">
        <v>18300</v>
      </c>
    </row>
    <row r="32" spans="1:12" x14ac:dyDescent="0.4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8">
        <v>15200</v>
      </c>
    </row>
    <row r="33" spans="1:6" x14ac:dyDescent="0.4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8">
        <v>19000</v>
      </c>
    </row>
    <row r="34" spans="1:6" x14ac:dyDescent="0.4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8">
        <v>21600</v>
      </c>
    </row>
    <row r="35" spans="1:6" x14ac:dyDescent="0.4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8">
        <v>17500</v>
      </c>
    </row>
    <row r="36" spans="1:6" x14ac:dyDescent="0.4">
      <c r="A36" s="21" t="s">
        <v>177</v>
      </c>
      <c r="B36" s="22"/>
      <c r="C36" s="22"/>
      <c r="D36" s="22"/>
      <c r="E36" s="23"/>
      <c r="F36" s="3" t="str">
        <f>COUNTIF(A29:B35,_xlfn.MODE.SNGL(A29:A35))&amp;"권"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13" workbookViewId="0">
      <selection activeCell="B26" sqref="B26"/>
    </sheetView>
  </sheetViews>
  <sheetFormatPr defaultRowHeight="17.399999999999999" x14ac:dyDescent="0.4"/>
  <cols>
    <col min="1" max="1" width="18.796875" bestFit="1" customWidth="1"/>
    <col min="2" max="2" width="11.19921875" bestFit="1" customWidth="1"/>
    <col min="3" max="3" width="6.69921875" bestFit="1" customWidth="1"/>
    <col min="4" max="4" width="6.3984375" bestFit="1" customWidth="1"/>
    <col min="5" max="5" width="7.3984375" bestFit="1" customWidth="1"/>
    <col min="6" max="7" width="14.19921875" bestFit="1" customWidth="1"/>
    <col min="8" max="9" width="18.796875" bestFit="1" customWidth="1"/>
    <col min="10" max="10" width="6.69921875" bestFit="1" customWidth="1"/>
    <col min="11" max="11" width="6.3984375" bestFit="1" customWidth="1"/>
    <col min="12" max="12" width="7.3984375" bestFit="1" customWidth="1"/>
    <col min="13" max="14" width="14.19921875" bestFit="1" customWidth="1"/>
    <col min="15" max="16" width="18.796875" bestFit="1" customWidth="1"/>
  </cols>
  <sheetData>
    <row r="1" spans="1:8" ht="21" x14ac:dyDescent="0.4">
      <c r="A1" s="20" t="s">
        <v>45</v>
      </c>
      <c r="B1" s="20"/>
      <c r="C1" s="20"/>
      <c r="D1" s="20"/>
      <c r="E1" s="20"/>
      <c r="F1" s="20"/>
      <c r="G1" s="20"/>
      <c r="H1" s="20"/>
    </row>
    <row r="3" spans="1:8" x14ac:dyDescent="0.4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">
      <c r="A4" s="3" t="s">
        <v>54</v>
      </c>
      <c r="B4" s="3" t="s">
        <v>67</v>
      </c>
      <c r="C4" s="3" t="s">
        <v>55</v>
      </c>
      <c r="D4" s="7">
        <v>0.30486111111111108</v>
      </c>
      <c r="E4" s="7">
        <v>0.51388888888888895</v>
      </c>
      <c r="F4" s="8">
        <v>3000</v>
      </c>
      <c r="G4" s="8">
        <v>17535</v>
      </c>
      <c r="H4" s="8">
        <v>14535</v>
      </c>
    </row>
    <row r="5" spans="1:8" x14ac:dyDescent="0.4">
      <c r="A5" s="3" t="s">
        <v>59</v>
      </c>
      <c r="B5" s="3" t="s">
        <v>65</v>
      </c>
      <c r="C5" s="3" t="s">
        <v>55</v>
      </c>
      <c r="D5" s="7">
        <v>0.38819444444444445</v>
      </c>
      <c r="E5" s="7">
        <v>0.44930555555555557</v>
      </c>
      <c r="F5" s="8">
        <v>4000</v>
      </c>
      <c r="G5" s="8">
        <v>4480</v>
      </c>
      <c r="H5" s="8">
        <v>480</v>
      </c>
    </row>
    <row r="6" spans="1:8" x14ac:dyDescent="0.4">
      <c r="A6" s="3" t="s">
        <v>56</v>
      </c>
      <c r="B6" s="3" t="s">
        <v>69</v>
      </c>
      <c r="C6" s="3" t="s">
        <v>58</v>
      </c>
      <c r="D6" s="7">
        <v>0.40208333333333335</v>
      </c>
      <c r="E6" s="7">
        <v>0.56041666666666667</v>
      </c>
      <c r="F6" s="8">
        <v>3000</v>
      </c>
      <c r="G6" s="8">
        <v>13580</v>
      </c>
      <c r="H6" s="8">
        <v>10580</v>
      </c>
    </row>
    <row r="7" spans="1:8" x14ac:dyDescent="0.4">
      <c r="A7" s="3" t="s">
        <v>54</v>
      </c>
      <c r="B7" s="3" t="s">
        <v>66</v>
      </c>
      <c r="C7" s="3" t="s">
        <v>60</v>
      </c>
      <c r="D7" s="7">
        <v>0.42708333333333331</v>
      </c>
      <c r="E7" s="7">
        <v>0.53611111111111109</v>
      </c>
      <c r="F7" s="8">
        <v>2000</v>
      </c>
      <c r="G7" s="8">
        <v>8295</v>
      </c>
      <c r="H7" s="8">
        <v>6295</v>
      </c>
    </row>
    <row r="8" spans="1:8" x14ac:dyDescent="0.4">
      <c r="A8" s="3" t="s">
        <v>54</v>
      </c>
      <c r="B8" s="3" t="s">
        <v>61</v>
      </c>
      <c r="C8" s="3" t="s">
        <v>60</v>
      </c>
      <c r="D8" s="7">
        <v>0.43402777777777773</v>
      </c>
      <c r="E8" s="7">
        <v>0.47916666666666669</v>
      </c>
      <c r="F8" s="8">
        <v>2000</v>
      </c>
      <c r="G8" s="8">
        <v>3675</v>
      </c>
      <c r="H8" s="8">
        <v>1675</v>
      </c>
    </row>
    <row r="9" spans="1:8" x14ac:dyDescent="0.4">
      <c r="A9" s="3" t="s">
        <v>59</v>
      </c>
      <c r="B9" s="3" t="s">
        <v>64</v>
      </c>
      <c r="C9" s="3" t="s">
        <v>58</v>
      </c>
      <c r="D9" s="7">
        <v>0.44444444444444442</v>
      </c>
      <c r="E9" s="7">
        <v>0.86805555555555547</v>
      </c>
      <c r="F9" s="8">
        <v>4000</v>
      </c>
      <c r="G9" s="8">
        <v>35350</v>
      </c>
      <c r="H9" s="8">
        <v>31350</v>
      </c>
    </row>
    <row r="10" spans="1:8" x14ac:dyDescent="0.4">
      <c r="A10" s="3" t="s">
        <v>56</v>
      </c>
      <c r="B10" s="3" t="s">
        <v>63</v>
      </c>
      <c r="C10" s="3" t="s">
        <v>60</v>
      </c>
      <c r="D10" s="7">
        <v>0.48958333333333331</v>
      </c>
      <c r="E10" s="7">
        <v>0.84791666666666676</v>
      </c>
      <c r="F10" s="8">
        <v>3000</v>
      </c>
      <c r="G10" s="8">
        <v>30660</v>
      </c>
      <c r="H10" s="8">
        <v>27660</v>
      </c>
    </row>
    <row r="11" spans="1:8" x14ac:dyDescent="0.4">
      <c r="A11" s="3" t="s">
        <v>54</v>
      </c>
      <c r="B11" s="3" t="s">
        <v>71</v>
      </c>
      <c r="C11" s="3" t="s">
        <v>55</v>
      </c>
      <c r="D11" s="7">
        <v>0.49027777777777781</v>
      </c>
      <c r="E11" s="7">
        <v>0.51874999999999993</v>
      </c>
      <c r="F11" s="8">
        <v>2000</v>
      </c>
      <c r="G11" s="8">
        <v>2835</v>
      </c>
      <c r="H11" s="8">
        <v>835</v>
      </c>
    </row>
    <row r="12" spans="1:8" x14ac:dyDescent="0.4">
      <c r="A12" s="3" t="s">
        <v>56</v>
      </c>
      <c r="B12" s="3" t="s">
        <v>57</v>
      </c>
      <c r="C12" s="3" t="s">
        <v>58</v>
      </c>
      <c r="D12" s="7">
        <v>0.52152777777777781</v>
      </c>
      <c r="E12" s="7">
        <v>0.91319444444444453</v>
      </c>
      <c r="F12" s="8">
        <v>3000</v>
      </c>
      <c r="G12" s="8">
        <v>32340</v>
      </c>
      <c r="H12" s="8">
        <v>29340</v>
      </c>
    </row>
    <row r="13" spans="1:8" x14ac:dyDescent="0.4">
      <c r="A13" s="3" t="s">
        <v>54</v>
      </c>
      <c r="B13" s="3" t="s">
        <v>62</v>
      </c>
      <c r="C13" s="3" t="s">
        <v>55</v>
      </c>
      <c r="D13" s="7">
        <v>0.56944444444444442</v>
      </c>
      <c r="E13" s="7">
        <v>0.62986111111111109</v>
      </c>
      <c r="F13" s="8">
        <v>1000</v>
      </c>
      <c r="G13" s="8">
        <v>5845</v>
      </c>
      <c r="H13" s="8">
        <v>4845</v>
      </c>
    </row>
    <row r="14" spans="1:8" x14ac:dyDescent="0.4">
      <c r="A14" s="3" t="s">
        <v>56</v>
      </c>
      <c r="B14" s="3" t="s">
        <v>68</v>
      </c>
      <c r="C14" s="3" t="s">
        <v>60</v>
      </c>
      <c r="D14" s="7">
        <v>0.58124999999999993</v>
      </c>
      <c r="E14" s="7">
        <v>0.60486111111111118</v>
      </c>
      <c r="F14" s="8">
        <v>2000</v>
      </c>
      <c r="G14" s="8">
        <v>2590</v>
      </c>
      <c r="H14" s="8">
        <v>590</v>
      </c>
    </row>
    <row r="15" spans="1:8" x14ac:dyDescent="0.4">
      <c r="A15" s="3" t="s">
        <v>56</v>
      </c>
      <c r="B15" s="3" t="s">
        <v>72</v>
      </c>
      <c r="C15" s="3" t="s">
        <v>60</v>
      </c>
      <c r="D15" s="7">
        <v>0.59027777777777779</v>
      </c>
      <c r="E15" s="7">
        <v>0.82708333333333339</v>
      </c>
      <c r="F15" s="8">
        <v>2000</v>
      </c>
      <c r="G15" s="8">
        <v>18935</v>
      </c>
      <c r="H15" s="8">
        <v>16935</v>
      </c>
    </row>
    <row r="16" spans="1:8" x14ac:dyDescent="0.4">
      <c r="A16" s="3" t="s">
        <v>59</v>
      </c>
      <c r="B16" s="3" t="s">
        <v>70</v>
      </c>
      <c r="C16" s="3" t="s">
        <v>58</v>
      </c>
      <c r="D16" s="7">
        <v>0.64861111111111114</v>
      </c>
      <c r="E16" s="7">
        <v>0.78680555555555554</v>
      </c>
      <c r="F16" s="8">
        <v>3000</v>
      </c>
      <c r="G16" s="8">
        <v>11165</v>
      </c>
      <c r="H16" s="8">
        <v>8165</v>
      </c>
    </row>
    <row r="20" spans="1:4" x14ac:dyDescent="0.4">
      <c r="B20" s="34" t="s">
        <v>210</v>
      </c>
    </row>
    <row r="21" spans="1:4" x14ac:dyDescent="0.4">
      <c r="A21" s="34" t="s">
        <v>211</v>
      </c>
      <c r="B21" t="s">
        <v>58</v>
      </c>
      <c r="C21" t="s">
        <v>55</v>
      </c>
      <c r="D21" t="s">
        <v>60</v>
      </c>
    </row>
    <row r="22" spans="1:4" x14ac:dyDescent="0.4">
      <c r="A22" s="35" t="s">
        <v>54</v>
      </c>
      <c r="B22" s="36"/>
      <c r="C22" s="36"/>
      <c r="D22" s="36"/>
    </row>
    <row r="23" spans="1:4" x14ac:dyDescent="0.4">
      <c r="A23" s="37" t="s">
        <v>212</v>
      </c>
      <c r="B23" s="36"/>
      <c r="C23" s="36">
        <v>20215</v>
      </c>
      <c r="D23" s="36">
        <v>7970</v>
      </c>
    </row>
    <row r="24" spans="1:4" x14ac:dyDescent="0.4">
      <c r="A24" s="37" t="s">
        <v>213</v>
      </c>
      <c r="B24" s="36"/>
      <c r="C24" s="36">
        <v>3000</v>
      </c>
      <c r="D24" s="36">
        <v>2000</v>
      </c>
    </row>
    <row r="25" spans="1:4" x14ac:dyDescent="0.4">
      <c r="A25" s="35" t="s">
        <v>59</v>
      </c>
      <c r="B25" s="36"/>
      <c r="C25" s="36"/>
      <c r="D25" s="36"/>
    </row>
    <row r="26" spans="1:4" x14ac:dyDescent="0.4">
      <c r="A26" s="37" t="s">
        <v>212</v>
      </c>
      <c r="B26" s="36">
        <v>39515</v>
      </c>
      <c r="C26" s="36">
        <v>480</v>
      </c>
      <c r="D26" s="36"/>
    </row>
    <row r="27" spans="1:4" x14ac:dyDescent="0.4">
      <c r="A27" s="37" t="s">
        <v>213</v>
      </c>
      <c r="B27" s="36">
        <v>4000</v>
      </c>
      <c r="C27" s="36">
        <v>4000</v>
      </c>
      <c r="D27" s="36"/>
    </row>
    <row r="28" spans="1:4" x14ac:dyDescent="0.4">
      <c r="A28" s="35" t="s">
        <v>56</v>
      </c>
      <c r="B28" s="36"/>
      <c r="C28" s="36"/>
      <c r="D28" s="36"/>
    </row>
    <row r="29" spans="1:4" x14ac:dyDescent="0.4">
      <c r="A29" s="37" t="s">
        <v>212</v>
      </c>
      <c r="B29" s="36">
        <v>39920</v>
      </c>
      <c r="C29" s="36"/>
      <c r="D29" s="36">
        <v>45185</v>
      </c>
    </row>
    <row r="30" spans="1:4" x14ac:dyDescent="0.4">
      <c r="A30" s="37" t="s">
        <v>213</v>
      </c>
      <c r="B30" s="36">
        <v>3000</v>
      </c>
      <c r="C30" s="36"/>
      <c r="D30" s="36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E3FEF-4F6C-4721-96C0-A1FF96C816A3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1.69921875" bestFit="1" customWidth="1" outlineLevel="1"/>
  </cols>
  <sheetData>
    <row r="1" spans="2:6" ht="18" thickBot="1" x14ac:dyDescent="0.45"/>
    <row r="2" spans="2:6" x14ac:dyDescent="0.4">
      <c r="B2" s="42" t="s">
        <v>219</v>
      </c>
      <c r="C2" s="43"/>
      <c r="D2" s="49"/>
      <c r="E2" s="49"/>
      <c r="F2" s="49"/>
    </row>
    <row r="3" spans="2:6" collapsed="1" x14ac:dyDescent="0.4">
      <c r="B3" s="41"/>
      <c r="C3" s="41"/>
      <c r="D3" s="50" t="s">
        <v>221</v>
      </c>
      <c r="E3" s="50" t="s">
        <v>216</v>
      </c>
      <c r="F3" s="50" t="s">
        <v>218</v>
      </c>
    </row>
    <row r="4" spans="2:6" ht="46.8" hidden="1" outlineLevel="1" x14ac:dyDescent="0.4">
      <c r="B4" s="45"/>
      <c r="C4" s="45"/>
      <c r="D4" s="38"/>
      <c r="E4" s="52" t="s">
        <v>217</v>
      </c>
      <c r="F4" s="52" t="s">
        <v>217</v>
      </c>
    </row>
    <row r="5" spans="2:6" x14ac:dyDescent="0.4">
      <c r="B5" s="46" t="s">
        <v>220</v>
      </c>
      <c r="C5" s="47"/>
      <c r="D5" s="44"/>
      <c r="E5" s="44"/>
      <c r="F5" s="44"/>
    </row>
    <row r="6" spans="2:6" outlineLevel="1" x14ac:dyDescent="0.4">
      <c r="B6" s="45"/>
      <c r="C6" s="45" t="s">
        <v>214</v>
      </c>
      <c r="D6" s="39">
        <v>1200</v>
      </c>
      <c r="E6" s="51">
        <v>1250</v>
      </c>
      <c r="F6" s="51">
        <v>1150</v>
      </c>
    </row>
    <row r="7" spans="2:6" x14ac:dyDescent="0.4">
      <c r="B7" s="46" t="s">
        <v>222</v>
      </c>
      <c r="C7" s="47"/>
      <c r="D7" s="44"/>
      <c r="E7" s="44"/>
      <c r="F7" s="44"/>
    </row>
    <row r="8" spans="2:6" ht="18" outlineLevel="1" thickBot="1" x14ac:dyDescent="0.45">
      <c r="B8" s="48"/>
      <c r="C8" s="48" t="s">
        <v>215</v>
      </c>
      <c r="D8" s="40">
        <v>69324000</v>
      </c>
      <c r="E8" s="40">
        <v>72212500</v>
      </c>
      <c r="F8" s="40">
        <v>66435500</v>
      </c>
    </row>
    <row r="9" spans="2:6" x14ac:dyDescent="0.4">
      <c r="B9" t="s">
        <v>223</v>
      </c>
    </row>
    <row r="10" spans="2:6" x14ac:dyDescent="0.4">
      <c r="B10" t="s">
        <v>224</v>
      </c>
    </row>
    <row r="11" spans="2:6" x14ac:dyDescent="0.4">
      <c r="B11" t="s">
        <v>225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.399999999999999" x14ac:dyDescent="0.4"/>
  <cols>
    <col min="3" max="3" width="9.59765625" bestFit="1" customWidth="1"/>
    <col min="4" max="4" width="9.59765625" customWidth="1"/>
    <col min="5" max="5" width="12.296875" bestFit="1" customWidth="1"/>
    <col min="6" max="6" width="11.69921875" bestFit="1" customWidth="1"/>
  </cols>
  <sheetData>
    <row r="1" spans="1:6" ht="21" x14ac:dyDescent="0.4">
      <c r="A1" s="20" t="s">
        <v>87</v>
      </c>
      <c r="B1" s="20"/>
      <c r="C1" s="20"/>
      <c r="D1" s="20"/>
      <c r="E1" s="20"/>
      <c r="F1" s="20"/>
    </row>
    <row r="3" spans="1:6" x14ac:dyDescent="0.4">
      <c r="E3" s="3" t="s">
        <v>73</v>
      </c>
      <c r="F3" s="8">
        <v>1200</v>
      </c>
    </row>
    <row r="4" spans="1:6" x14ac:dyDescent="0.4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">
      <c r="A5" s="3" t="s">
        <v>77</v>
      </c>
      <c r="B5" s="3" t="s">
        <v>80</v>
      </c>
      <c r="C5" s="3">
        <v>48</v>
      </c>
      <c r="D5" s="9">
        <f>$F$3*C5</f>
        <v>57600</v>
      </c>
      <c r="E5" s="10">
        <v>200</v>
      </c>
      <c r="F5" s="8">
        <f>D5*E5</f>
        <v>11520000</v>
      </c>
    </row>
    <row r="6" spans="1:6" x14ac:dyDescent="0.4">
      <c r="A6" s="3" t="s">
        <v>78</v>
      </c>
      <c r="B6" s="3" t="s">
        <v>86</v>
      </c>
      <c r="C6" s="3">
        <v>32</v>
      </c>
      <c r="D6" s="9">
        <f t="shared" ref="D6:D11" si="0">$F$3*C6</f>
        <v>38400</v>
      </c>
      <c r="E6" s="10">
        <v>320</v>
      </c>
      <c r="F6" s="8">
        <f t="shared" ref="F6:F11" si="1">D6*E6</f>
        <v>12288000</v>
      </c>
    </row>
    <row r="7" spans="1:6" x14ac:dyDescent="0.4">
      <c r="A7" s="3" t="s">
        <v>78</v>
      </c>
      <c r="B7" s="3" t="s">
        <v>83</v>
      </c>
      <c r="C7" s="3">
        <v>44</v>
      </c>
      <c r="D7" s="9">
        <f t="shared" si="0"/>
        <v>52800</v>
      </c>
      <c r="E7" s="10">
        <v>150</v>
      </c>
      <c r="F7" s="8">
        <f t="shared" si="1"/>
        <v>7920000</v>
      </c>
    </row>
    <row r="8" spans="1:6" x14ac:dyDescent="0.4">
      <c r="A8" s="3" t="s">
        <v>77</v>
      </c>
      <c r="B8" s="3" t="s">
        <v>81</v>
      </c>
      <c r="C8" s="3">
        <v>38</v>
      </c>
      <c r="D8" s="9">
        <f t="shared" si="0"/>
        <v>45600</v>
      </c>
      <c r="E8" s="10">
        <v>240</v>
      </c>
      <c r="F8" s="8">
        <f t="shared" si="1"/>
        <v>10944000</v>
      </c>
    </row>
    <row r="9" spans="1:6" x14ac:dyDescent="0.4">
      <c r="A9" s="3" t="s">
        <v>77</v>
      </c>
      <c r="B9" s="3" t="s">
        <v>82</v>
      </c>
      <c r="C9" s="3">
        <v>51</v>
      </c>
      <c r="D9" s="9">
        <f t="shared" si="0"/>
        <v>61200</v>
      </c>
      <c r="E9" s="10">
        <v>120</v>
      </c>
      <c r="F9" s="8">
        <f t="shared" si="1"/>
        <v>7344000</v>
      </c>
    </row>
    <row r="10" spans="1:6" x14ac:dyDescent="0.4">
      <c r="A10" s="3" t="s">
        <v>78</v>
      </c>
      <c r="B10" s="3" t="s">
        <v>84</v>
      </c>
      <c r="C10" s="3">
        <v>49</v>
      </c>
      <c r="D10" s="9">
        <f t="shared" si="0"/>
        <v>58800</v>
      </c>
      <c r="E10" s="10">
        <v>150</v>
      </c>
      <c r="F10" s="8">
        <f t="shared" si="1"/>
        <v>8820000</v>
      </c>
    </row>
    <row r="11" spans="1:6" x14ac:dyDescent="0.4">
      <c r="A11" s="3" t="s">
        <v>78</v>
      </c>
      <c r="B11" s="3" t="s">
        <v>85</v>
      </c>
      <c r="C11" s="3">
        <v>38</v>
      </c>
      <c r="D11" s="9">
        <f t="shared" si="0"/>
        <v>45600</v>
      </c>
      <c r="E11" s="10">
        <v>230</v>
      </c>
      <c r="F11" s="8">
        <f t="shared" si="1"/>
        <v>10488000</v>
      </c>
    </row>
    <row r="12" spans="1:6" x14ac:dyDescent="0.4">
      <c r="E12" s="3" t="s">
        <v>88</v>
      </c>
      <c r="F12" s="8">
        <f>SUM(F5:F11)</f>
        <v>69324000</v>
      </c>
    </row>
  </sheetData>
  <scenarios current="0" sqref="F12">
    <scenario name="환율인상" locked="1" count="1" user="삼성" comment="만든 사람 삼성 날짜 2026-05-13">
      <inputCells r="F3" val="1250" numFmtId="41"/>
    </scenario>
    <scenario name="환율인하" locked="1" count="1" user="삼성" comment="만든 사람 삼성 날짜 2026-05-13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J19" sqref="J19"/>
    </sheetView>
  </sheetViews>
  <sheetFormatPr defaultRowHeight="17.399999999999999" x14ac:dyDescent="0.4"/>
  <cols>
    <col min="4" max="5" width="9.09765625" bestFit="1" customWidth="1"/>
  </cols>
  <sheetData>
    <row r="1" spans="1:5" ht="21" x14ac:dyDescent="0.4">
      <c r="A1" s="20" t="s">
        <v>108</v>
      </c>
      <c r="B1" s="20"/>
      <c r="C1" s="20"/>
      <c r="D1" s="20"/>
      <c r="E1" s="20"/>
    </row>
    <row r="3" spans="1:5" x14ac:dyDescent="0.4">
      <c r="A3" s="53" t="s">
        <v>91</v>
      </c>
      <c r="B3" s="53" t="s">
        <v>112</v>
      </c>
      <c r="C3" s="53" t="s">
        <v>109</v>
      </c>
      <c r="D3" s="53" t="s">
        <v>110</v>
      </c>
      <c r="E3" s="53" t="s">
        <v>111</v>
      </c>
    </row>
    <row r="4" spans="1:5" x14ac:dyDescent="0.4">
      <c r="A4" s="14" t="s">
        <v>92</v>
      </c>
      <c r="B4" s="14">
        <v>241</v>
      </c>
      <c r="C4" s="8">
        <v>26540</v>
      </c>
      <c r="D4" s="8">
        <v>42940</v>
      </c>
      <c r="E4" s="8">
        <f>C4+D4</f>
        <v>69480</v>
      </c>
    </row>
    <row r="5" spans="1:5" x14ac:dyDescent="0.4">
      <c r="A5" s="14" t="s">
        <v>113</v>
      </c>
      <c r="B5" s="14">
        <v>354</v>
      </c>
      <c r="C5" s="8">
        <v>26540</v>
      </c>
      <c r="D5" s="8">
        <v>72310</v>
      </c>
      <c r="E5" s="8">
        <f t="shared" ref="E5:E11" si="0">C5+D5</f>
        <v>98850</v>
      </c>
    </row>
    <row r="6" spans="1:5" x14ac:dyDescent="0.4">
      <c r="A6" s="14" t="s">
        <v>93</v>
      </c>
      <c r="B6" s="14">
        <v>199</v>
      </c>
      <c r="C6" s="8">
        <v>26540</v>
      </c>
      <c r="D6" s="8">
        <v>31350</v>
      </c>
      <c r="E6" s="8">
        <f t="shared" si="0"/>
        <v>57890</v>
      </c>
    </row>
    <row r="7" spans="1:5" x14ac:dyDescent="0.4">
      <c r="A7" s="14" t="s">
        <v>95</v>
      </c>
      <c r="B7" s="14">
        <v>406</v>
      </c>
      <c r="C7" s="8">
        <v>26540</v>
      </c>
      <c r="D7" s="8">
        <v>92940</v>
      </c>
      <c r="E7" s="8">
        <f t="shared" si="0"/>
        <v>119480</v>
      </c>
    </row>
    <row r="8" spans="1:5" x14ac:dyDescent="0.4">
      <c r="A8" s="14" t="s">
        <v>94</v>
      </c>
      <c r="B8" s="14">
        <v>387</v>
      </c>
      <c r="C8" s="8">
        <v>26540</v>
      </c>
      <c r="D8" s="8">
        <v>80890</v>
      </c>
      <c r="E8" s="8">
        <f t="shared" si="0"/>
        <v>107430</v>
      </c>
    </row>
    <row r="9" spans="1:5" x14ac:dyDescent="0.4">
      <c r="A9" s="14" t="s">
        <v>96</v>
      </c>
      <c r="B9" s="14">
        <v>448</v>
      </c>
      <c r="C9" s="8">
        <v>26540</v>
      </c>
      <c r="D9" s="8">
        <v>108280</v>
      </c>
      <c r="E9" s="8">
        <f t="shared" si="0"/>
        <v>134820</v>
      </c>
    </row>
    <row r="10" spans="1:5" x14ac:dyDescent="0.4">
      <c r="A10" s="14" t="s">
        <v>114</v>
      </c>
      <c r="B10" s="14">
        <v>275</v>
      </c>
      <c r="C10" s="8">
        <v>26540</v>
      </c>
      <c r="D10" s="8">
        <v>51780</v>
      </c>
      <c r="E10" s="8">
        <f t="shared" si="0"/>
        <v>78320</v>
      </c>
    </row>
    <row r="11" spans="1:5" x14ac:dyDescent="0.4">
      <c r="A11" s="14" t="s">
        <v>115</v>
      </c>
      <c r="B11" s="14">
        <v>302</v>
      </c>
      <c r="C11" s="8">
        <v>26540</v>
      </c>
      <c r="D11" s="8">
        <v>58790</v>
      </c>
      <c r="E11" s="8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opLeftCell="A3" workbookViewId="0">
      <selection activeCell="G8" sqref="G8"/>
    </sheetView>
  </sheetViews>
  <sheetFormatPr defaultRowHeight="17.399999999999999" x14ac:dyDescent="0.4"/>
  <cols>
    <col min="1" max="1" width="8.796875" bestFit="1" customWidth="1"/>
    <col min="4" max="4" width="10.59765625" bestFit="1" customWidth="1"/>
  </cols>
  <sheetData>
    <row r="1" spans="1:5" ht="21" x14ac:dyDescent="0.4">
      <c r="A1" s="11" t="s">
        <v>103</v>
      </c>
      <c r="B1" s="11"/>
      <c r="C1" s="11"/>
      <c r="D1" s="11"/>
      <c r="E1" s="11"/>
    </row>
    <row r="3" spans="1:5" x14ac:dyDescent="0.4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">
      <c r="A4" s="3" t="s">
        <v>104</v>
      </c>
      <c r="B4" s="13">
        <v>850</v>
      </c>
      <c r="C4" s="13">
        <v>882</v>
      </c>
      <c r="D4" s="13">
        <v>560000</v>
      </c>
      <c r="E4" s="12">
        <f>C4/B4</f>
        <v>1.0376470588235294</v>
      </c>
    </row>
    <row r="5" spans="1:5" x14ac:dyDescent="0.4">
      <c r="A5" s="3" t="s">
        <v>105</v>
      </c>
      <c r="B5" s="13">
        <v>1200</v>
      </c>
      <c r="C5" s="13">
        <v>1154</v>
      </c>
      <c r="D5" s="13">
        <v>1250000</v>
      </c>
      <c r="E5" s="12">
        <f t="shared" ref="E5:E8" si="0">C5/B5</f>
        <v>0.96166666666666667</v>
      </c>
    </row>
    <row r="6" spans="1:5" x14ac:dyDescent="0.4">
      <c r="A6" s="3" t="s">
        <v>106</v>
      </c>
      <c r="B6" s="13">
        <v>1500</v>
      </c>
      <c r="C6" s="13">
        <v>1518</v>
      </c>
      <c r="D6" s="13">
        <v>1080000</v>
      </c>
      <c r="E6" s="12">
        <f t="shared" si="0"/>
        <v>1.012</v>
      </c>
    </row>
    <row r="7" spans="1:5" x14ac:dyDescent="0.4">
      <c r="A7" s="3" t="s">
        <v>107</v>
      </c>
      <c r="B7" s="13">
        <v>650</v>
      </c>
      <c r="C7" s="13">
        <v>613</v>
      </c>
      <c r="D7" s="13">
        <v>320000</v>
      </c>
      <c r="E7" s="12">
        <f t="shared" si="0"/>
        <v>0.94307692307692303</v>
      </c>
    </row>
    <row r="8" spans="1:5" x14ac:dyDescent="0.4">
      <c r="A8" s="3" t="s">
        <v>98</v>
      </c>
      <c r="B8" s="13">
        <f>SUM(B4:B7)</f>
        <v>4200</v>
      </c>
      <c r="C8" s="13">
        <f t="shared" ref="C8:D8" si="1">SUM(C4:C7)</f>
        <v>4167</v>
      </c>
      <c r="D8" s="13">
        <f t="shared" si="1"/>
        <v>3210000</v>
      </c>
      <c r="E8" s="12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수익총액합계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선이 배</cp:lastModifiedBy>
  <dcterms:created xsi:type="dcterms:W3CDTF">2025-02-05T04:40:07Z</dcterms:created>
  <dcterms:modified xsi:type="dcterms:W3CDTF">2026-05-12T18:09:34Z</dcterms:modified>
</cp:coreProperties>
</file>