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jyjye\OneDrive\바탕 화면\"/>
    </mc:Choice>
  </mc:AlternateContent>
  <xr:revisionPtr revIDLastSave="0" documentId="13_ncr:1_{FA45A549-716C-424B-A697-162DC66B673C}" xr6:coauthVersionLast="47" xr6:coauthVersionMax="47" xr10:uidLastSave="{00000000-0000-0000-0000-000000000000}"/>
  <bookViews>
    <workbookView xWindow="-108" yWindow="-108" windowWidth="23256" windowHeight="12456" activeTab="3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10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7" i="12" l="1"/>
  <c r="E28" i="12"/>
  <c r="E29" i="12"/>
  <c r="E30" i="12"/>
  <c r="E31" i="12"/>
  <c r="E32" i="12"/>
  <c r="E33" i="12"/>
  <c r="E34" i="12"/>
  <c r="E35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F4" i="3"/>
  <c r="F5" i="3"/>
  <c r="F6" i="3"/>
  <c r="F7" i="3"/>
  <c r="F8" i="3"/>
  <c r="F9" i="3"/>
  <c r="F10" i="3"/>
  <c r="F11" i="3"/>
  <c r="F12" i="3"/>
  <c r="F13" i="3"/>
  <c r="F14" i="3"/>
  <c r="F15" i="3"/>
  <c r="E5" i="9"/>
  <c r="E6" i="9"/>
  <c r="E7" i="9"/>
  <c r="E8" i="9"/>
  <c r="E9" i="9"/>
  <c r="E10" i="9"/>
  <c r="E4" i="9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<sst xmlns="http://schemas.openxmlformats.org/spreadsheetml/2006/main" count="331" uniqueCount="262">
  <si>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</si>
  <si>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</si>
  <si>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</si>
  <si>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</si>
  <si>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</si>
  <si>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</si>
  <si>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</si>
  <si>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</si>
  <si>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</si>
  <si>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</si>
  <si>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</si>
  <si>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</si>
  <si>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</si>
  <si>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</si>
  <si>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</si>
  <si>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</si>
  <si>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</si>
  <si>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</si>
  <si>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</si>
  <si>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</si>
  <si>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</si>
  <si>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</si>
  <si>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</si>
  <si>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</si>
  <si>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</si>
  <si>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</si>
  <si>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</si>
  <si>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</si>
  <si>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</si>
  <si>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</si>
  <si>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</si>
  <si>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</si>
  <si>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</si>
  <si>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</si>
  <si>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</si>
  <si>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</si>
  <si>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</si>
  <si>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</si>
  <si>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</si>
  <si>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</si>
  <si>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</si>
  <si>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</si>
  <si>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</si>
  <si>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</si>
  <si>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</si>
  <si>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</si>
  <si>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</si>
  <si>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</si>
  <si>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</si>
  <si>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</si>
  <si>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</si>
  <si>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</si>
  <si>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</si>
  <si>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</si>
  <si>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</si>
  <si>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</si>
  <si>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</si>
  <si>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</si>
  <si>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</si>
  <si>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</si>
  <si>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</si>
  <si>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</si>
  <si>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</si>
  <si>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</si>
  <si>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</si>
  <si>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</si>
  <si>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</si>
  <si>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</si>
  <si>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</si>
  <si>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</si>
  <si>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</si>
  <si>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</si>
  <si>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</si>
  <si>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</si>
  <si>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</si>
  <si>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</si>
  <si>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</si>
  <si>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</si>
  <si>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</si>
  <si>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</si>
  <si>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</si>
  <si>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</si>
  <si>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</si>
  <si>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</si>
  <si>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</si>
  <si>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</si>
  <si>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</si>
  <si>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</si>
  <si>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</si>
  <si>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</si>
  <si>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</si>
  <si>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</si>
  <si>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</si>
  <si>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</si>
  <si>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</si>
  <si>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</si>
  <si>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</si>
  <si>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</si>
  <si>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</si>
  <si>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</si>
  <si>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</si>
  <si>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</si>
  <si>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</si>
  <si>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</si>
  <si>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</si>
  <si>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</si>
  <si>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</si>
  <si>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</si>
  <si>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</si>
  <si>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</si>
  <si>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</si>
  <si>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</si>
  <si>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</si>
  <si>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</si>
  <si>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</si>
  <si>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</si>
  <si>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</si>
  <si>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</si>
  <si>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</si>
  <si>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</si>
  <si>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</si>
  <si>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</si>
  <si>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</si>
  <si>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</si>
  <si>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</si>
  <si>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</si>
  <si>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</si>
  <si>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</si>
  <si>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</si>
  <si>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</si>
  <si>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</si>
  <si>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</si>
  <si>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</si>
  <si>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</si>
  <si>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</si>
  <si>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</si>
  <si>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</si>
  <si>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</si>
  <si>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</si>
  <si>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</si>
  <si>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</si>
  <si>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</si>
  <si>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</si>
  <si>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</si>
  <si>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</si>
  <si>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</si>
  <si>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</si>
  <si>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</si>
  <si>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</si>
  <si>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</si>
  <si>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</si>
  <si>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</si>
  <si>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</si>
  <si>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</si>
  <si>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</si>
  <si>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</si>
  <si>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</si>
  <si>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</si>
  <si>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</si>
  <si>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</si>
  <si>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</si>
  <si>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</si>
  <si>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</si>
  <si>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</si>
  <si>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</si>
  <si>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</si>
  <si>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</si>
  <si>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</si>
  <si>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</si>
  <si>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</si>
  <si>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</si>
  <si>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</si>
  <si>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</si>
  <si>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</si>
  <si>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</si>
  <si>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</si>
  <si>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</si>
  <si>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</si>
  <si>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</si>
  <si>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</si>
  <si>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</si>
  <si>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</si>
  <si>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</si>
  <si>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</si>
  <si>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</si>
  <si>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</si>
  <si>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</si>
  <si>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</si>
  <si>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</si>
  <si>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</si>
  <si>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</si>
  <si>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</si>
  <si>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</si>
  <si>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</si>
  <si>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</si>
  <si>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</si>
  <si>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</si>
  <si>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</si>
  <si>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</si>
  <si>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</si>
  <si>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</si>
  <si>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</si>
  <si>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</si>
  <si>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</si>
  <si>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</si>
  <si>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</si>
  <si>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</si>
  <si>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</si>
  <si>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</si>
  <si>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</si>
  <si>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</si>
  <si>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</si>
  <si>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</si>
  <si>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</si>
  <si>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</si>
  <si>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</si>
  <si>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</si>
  <si>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</si>
  <si>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</si>
  <si>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</si>
  <si>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</si>
  <si>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</si>
  <si>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</si>
  <si>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</si>
  <si>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</si>
  <si>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</si>
  <si>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</si>
  <si>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</si>
  <si>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</si>
  <si>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</si>
  <si>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</si>
  <si>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</si>
  <si>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</si>
  <si>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</si>
  <si>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</si>
  <si>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</si>
  <si>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</si>
  <si>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</si>
  <si>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</si>
  <si>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</si>
  <si>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</si>
  <si>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</si>
  <si>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</si>
  <si>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</si>
  <si>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</si>
  <si>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</si>
  <si>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</si>
  <si>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</si>
  <si>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</si>
  <si>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</si>
  <si>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</si>
  <si>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주문일자</t>
  </si>
  <si>
    <t>값</t>
  </si>
  <si>
    <t>*</t>
  </si>
  <si>
    <t>*백화점</t>
    <phoneticPr fontId="1" type="noConversion"/>
  </si>
  <si>
    <t>*마트</t>
    <phoneticPr fontId="1" type="noConversion"/>
  </si>
  <si>
    <t>平均</t>
    <phoneticPr fontId="1" type="noConversion"/>
  </si>
  <si>
    <t>방송일</t>
    <phoneticPr fontId="1" type="noConversion"/>
  </si>
  <si>
    <t>판매량</t>
    <phoneticPr fontId="1" type="noConversion"/>
  </si>
  <si>
    <t>&gt;=1000</t>
    <phoneticPr fontId="1" type="noConversion"/>
  </si>
  <si>
    <t>&lt;=1500</t>
    <phoneticPr fontId="1" type="noConversion"/>
  </si>
  <si>
    <t>&gt;=2024-04-15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</si>
</sst>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8" formatCode="0.00&quot;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NumberForma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7620</xdr:colOff>
          <xdr:row>2</xdr:row>
          <xdr:rowOff>7620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2050" name="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6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7620</xdr:colOff>
      <xdr:row>4</xdr:row>
      <xdr:rowOff>7620</xdr:rowOff>
    </xdr:from>
    <xdr:to>
      <xdr:col>6</xdr:col>
      <xdr:colOff>662940</xdr:colOff>
      <xdr:row>5</xdr:row>
      <xdr:rowOff>213360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2B21D4FC-BC42-4775-BE2F-6CBB9BFF05F9}"/>
            </a:ext>
          </a:extLst>
        </xdr:cNvPr>
        <xdr:cNvSpPr/>
      </xdr:nvSpPr>
      <xdr:spPr>
        <a:xfrm>
          <a:off x="3787140" y="937260"/>
          <a:ext cx="655320" cy="42672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정예진" refreshedDate="45706.991478124997" createdVersion="7" refreshedVersion="7" minRefreshableVersion="3" recordCount="11" xr:uid="{14A253FE-DAB6-41B6-8157-9BAB137B0F7B}">
  <cacheSource type="worksheet">
    <worksheetSource ref="A3:G14" sheet="분석작업-1"/>
  </cacheSource>
  <cacheFields count="7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AC1F98B-2CF2-4BA8-BC42-8439D8A085EC}" name="피벗 테이블2" cacheId="10" dataOnRows="1" applyNumberFormats="0" applyBorderFormats="0" applyFontFormats="0" applyPatternFormats="0" applyAlignmentFormats="0" applyWidthHeightFormats="1" dataCaption="값" missingCaption="*" updatedVersion="7" minRefreshableVersion="3" useAutoFormatting="1" itemPrintTitles="1" createdVersion="7" indent="0" compact="0" outline="1" outlineData="1" compactData="0" multipleFieldFilters="0">
  <location ref="A18:F33" firstHeaderRow="1" firstDataRow="2" firstDataCol="2"/>
  <pivotFields count="7">
    <pivotField compact="0" showAll="0"/>
    <pivotField axis="axisRow" compact="0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</pivotFields>
  <rowFields count="2">
    <field x="1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G8" sqref="G8"/>
    </sheetView>
  </sheetViews>
  <sheetFormatPr defaultRowHeight="17.399999999999999" x14ac:dyDescent="0.4"/>
  <cols>
    <col min="1" max="1" width="10.3984375" bestFit="1" customWidth="1"/>
    <col min="4" max="4" width="9.296875" bestFit="1" customWidth="1"/>
  </cols>
  <sheetData>
    <row r="1" spans="1:6" x14ac:dyDescent="0.4">
      <c r="A1" t="s">
        <v>0</v>
      </c>
    </row>
    <row r="3" spans="1:6" x14ac:dyDescent="0.4">
      <c r="A3" s="2" t="s">
        <v>217</v>
      </c>
      <c r="B3" s="2" t="s">
        <v>218</v>
      </c>
      <c r="C3" s="2" t="s">
        <v>219</v>
      </c>
      <c r="D3" s="2" t="s">
        <v>220</v>
      </c>
      <c r="E3" s="2" t="s">
        <v>221</v>
      </c>
      <c r="F3" s="2" t="s">
        <v>222</v>
      </c>
    </row>
    <row r="4" spans="1:6" x14ac:dyDescent="0.4">
      <c r="A4" s="2" t="s">
        <v>223</v>
      </c>
      <c r="B4" s="2" t="s">
        <v>228</v>
      </c>
      <c r="C4" s="1">
        <v>5200</v>
      </c>
      <c r="D4" s="4" t="s">
        <v>233</v>
      </c>
      <c r="E4" s="2">
        <v>68</v>
      </c>
      <c r="F4" s="3">
        <v>1.3100000000000001E-2</v>
      </c>
    </row>
    <row r="5" spans="1:6" x14ac:dyDescent="0.4">
      <c r="A5" s="2" t="s">
        <v>224</v>
      </c>
      <c r="B5" s="2" t="s">
        <v>229</v>
      </c>
      <c r="C5" s="1">
        <v>2750</v>
      </c>
      <c r="D5" s="4" t="s">
        <v>234</v>
      </c>
      <c r="E5" s="2">
        <v>37</v>
      </c>
      <c r="F5" s="3">
        <v>1.35E-2</v>
      </c>
    </row>
    <row r="6" spans="1:6" x14ac:dyDescent="0.4">
      <c r="A6" s="2" t="s">
        <v>225</v>
      </c>
      <c r="B6" s="2" t="s">
        <v>230</v>
      </c>
      <c r="C6" s="1">
        <v>4820</v>
      </c>
      <c r="D6" s="4" t="s">
        <v>235</v>
      </c>
      <c r="E6" s="2">
        <v>159</v>
      </c>
      <c r="F6" s="3">
        <v>3.3099999999999997E-2</v>
      </c>
    </row>
    <row r="7" spans="1:6" x14ac:dyDescent="0.4">
      <c r="A7" s="2" t="s">
        <v>226</v>
      </c>
      <c r="B7" s="2" t="s">
        <v>231</v>
      </c>
      <c r="C7" s="1">
        <v>3990</v>
      </c>
      <c r="D7" s="4" t="s">
        <v>236</v>
      </c>
      <c r="E7" s="2">
        <v>81</v>
      </c>
      <c r="F7" s="3">
        <v>2.0299999999999999E-2</v>
      </c>
    </row>
    <row r="8" spans="1:6" x14ac:dyDescent="0.4">
      <c r="A8" s="2" t="s">
        <v>227</v>
      </c>
      <c r="B8" s="2" t="s">
        <v>232</v>
      </c>
      <c r="C8" s="1">
        <v>6440</v>
      </c>
      <c r="D8" s="4" t="s">
        <v>237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F14" sqref="F14"/>
    </sheetView>
  </sheetViews>
  <sheetFormatPr defaultRowHeight="17.399999999999999" x14ac:dyDescent="0.4"/>
  <cols>
    <col min="1" max="1" width="9.19921875" bestFit="1" customWidth="1"/>
  </cols>
  <sheetData>
    <row r="1" spans="1:7" ht="25.2" x14ac:dyDescent="0.4">
      <c r="A1" s="27" t="s">
        <v>19</v>
      </c>
      <c r="B1" s="28"/>
      <c r="C1" s="28"/>
      <c r="D1" s="28"/>
      <c r="E1" s="28"/>
      <c r="F1" s="28"/>
      <c r="G1" s="28"/>
    </row>
    <row r="3" spans="1:7" x14ac:dyDescent="0.4">
      <c r="A3" s="29" t="s">
        <v>1</v>
      </c>
      <c r="B3" s="29" t="s">
        <v>2</v>
      </c>
      <c r="C3" s="29" t="s">
        <v>20</v>
      </c>
      <c r="D3" s="29"/>
      <c r="E3" s="29"/>
      <c r="F3" s="29" t="s">
        <v>256</v>
      </c>
      <c r="G3" s="29" t="s">
        <v>15</v>
      </c>
    </row>
    <row r="4" spans="1:7" x14ac:dyDescent="0.4">
      <c r="A4" s="29"/>
      <c r="B4" s="29"/>
      <c r="C4" s="30" t="s">
        <v>16</v>
      </c>
      <c r="D4" s="30" t="s">
        <v>17</v>
      </c>
      <c r="E4" s="30" t="s">
        <v>18</v>
      </c>
      <c r="F4" s="29"/>
      <c r="G4" s="29"/>
    </row>
    <row r="5" spans="1:7" x14ac:dyDescent="0.4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31">
        <f>AVERAGE(C5:E5)</f>
        <v>82</v>
      </c>
      <c r="G5" s="5" t="s">
        <v>13</v>
      </c>
    </row>
    <row r="6" spans="1:7" x14ac:dyDescent="0.4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31">
        <f t="shared" ref="F6:F13" si="0">AVERAGE(C6:E6)</f>
        <v>53.666666666666664</v>
      </c>
      <c r="G6" s="5" t="s">
        <v>14</v>
      </c>
    </row>
    <row r="7" spans="1:7" x14ac:dyDescent="0.4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31">
        <f t="shared" si="0"/>
        <v>93.333333333333329</v>
      </c>
      <c r="G7" s="5" t="s">
        <v>13</v>
      </c>
    </row>
    <row r="8" spans="1:7" x14ac:dyDescent="0.4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31">
        <f t="shared" si="0"/>
        <v>57</v>
      </c>
      <c r="G8" s="5" t="s">
        <v>14</v>
      </c>
    </row>
    <row r="9" spans="1:7" x14ac:dyDescent="0.4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31">
        <f t="shared" si="0"/>
        <v>84</v>
      </c>
      <c r="G9" s="5" t="s">
        <v>13</v>
      </c>
    </row>
    <row r="10" spans="1:7" x14ac:dyDescent="0.4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31">
        <f t="shared" si="0"/>
        <v>49.333333333333336</v>
      </c>
      <c r="G10" s="5" t="s">
        <v>14</v>
      </c>
    </row>
    <row r="11" spans="1:7" x14ac:dyDescent="0.4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31">
        <f t="shared" si="0"/>
        <v>94.666666666666671</v>
      </c>
      <c r="G11" s="5" t="s">
        <v>13</v>
      </c>
    </row>
    <row r="12" spans="1:7" x14ac:dyDescent="0.4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31">
        <f t="shared" si="0"/>
        <v>84</v>
      </c>
      <c r="G12" s="5" t="s">
        <v>13</v>
      </c>
    </row>
    <row r="13" spans="1:7" x14ac:dyDescent="0.4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31">
        <f t="shared" si="0"/>
        <v>60.666666666666664</v>
      </c>
      <c r="G13" s="5" t="s">
        <v>14</v>
      </c>
    </row>
    <row r="14" spans="1:7" x14ac:dyDescent="0.4">
      <c r="A14" s="5">
        <v>11110240</v>
      </c>
      <c r="B14" s="5" t="s">
        <v>11</v>
      </c>
      <c r="C14" s="32" t="s">
        <v>116</v>
      </c>
      <c r="D14" s="32"/>
      <c r="E14" s="32"/>
      <c r="F14" s="33"/>
      <c r="G14" s="5" t="s">
        <v>14</v>
      </c>
    </row>
  </sheetData>
  <mergeCells count="6">
    <mergeCell ref="C14:E14"/>
    <mergeCell ref="G3:G4"/>
    <mergeCell ref="F3:F4"/>
    <mergeCell ref="C3:E3"/>
    <mergeCell ref="B3:B4"/>
    <mergeCell ref="A3:A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workbookViewId="0">
      <selection activeCell="G13" sqref="G13"/>
    </sheetView>
  </sheetViews>
  <sheetFormatPr defaultRowHeight="17.399999999999999" x14ac:dyDescent="0.4"/>
  <cols>
    <col min="1" max="1" width="13.59765625" customWidth="1"/>
    <col min="2" max="2" width="12.296875" bestFit="1" customWidth="1"/>
    <col min="3" max="3" width="10.69921875" bestFit="1" customWidth="1"/>
    <col min="4" max="4" width="9.09765625" bestFit="1" customWidth="1"/>
    <col min="6" max="6" width="12.69921875" bestFit="1" customWidth="1"/>
  </cols>
  <sheetData>
    <row r="1" spans="1:6" ht="21" x14ac:dyDescent="0.4">
      <c r="A1" s="17" t="s">
        <v>24</v>
      </c>
      <c r="B1" s="17"/>
      <c r="C1" s="17"/>
      <c r="D1" s="17"/>
      <c r="E1" s="17"/>
      <c r="F1" s="17"/>
    </row>
    <row r="3" spans="1:6" x14ac:dyDescent="0.4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4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">
      <c r="A17" s="2" t="s">
        <v>257</v>
      </c>
      <c r="B17" s="2" t="s">
        <v>258</v>
      </c>
      <c r="C17" s="2" t="s">
        <v>258</v>
      </c>
      <c r="D17" s="2"/>
      <c r="E17" s="2"/>
      <c r="F17" s="2"/>
    </row>
    <row r="18" spans="1:6" x14ac:dyDescent="0.4">
      <c r="A18" s="2" t="s">
        <v>261</v>
      </c>
      <c r="B18" s="2" t="s">
        <v>259</v>
      </c>
      <c r="C18" s="2" t="s">
        <v>260</v>
      </c>
      <c r="D18" s="2"/>
      <c r="E18" s="2"/>
      <c r="F18" s="2"/>
    </row>
    <row r="21" spans="1:6" x14ac:dyDescent="0.4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4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4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4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dataConsolidate/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abSelected="1" workbookViewId="0">
      <selection activeCell="E11" sqref="E11"/>
    </sheetView>
  </sheetViews>
  <sheetFormatPr defaultRowHeight="17.399999999999999" x14ac:dyDescent="0.4"/>
  <cols>
    <col min="1" max="1" width="10.69921875" bestFit="1" customWidth="1"/>
    <col min="3" max="3" width="10.3984375" bestFit="1" customWidth="1"/>
    <col min="6" max="6" width="8.69921875" customWidth="1"/>
  </cols>
  <sheetData>
    <row r="1" spans="1:12" x14ac:dyDescent="0.4">
      <c r="A1" s="11" t="s">
        <v>117</v>
      </c>
      <c r="B1" s="10" t="s">
        <v>121</v>
      </c>
      <c r="G1" s="11" t="s">
        <v>134</v>
      </c>
      <c r="H1" s="10" t="s">
        <v>135</v>
      </c>
    </row>
    <row r="2" spans="1:12" x14ac:dyDescent="0.4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5" t="s">
        <v>140</v>
      </c>
      <c r="H2" s="15" t="s">
        <v>136</v>
      </c>
      <c r="I2" s="15" t="s">
        <v>137</v>
      </c>
      <c r="J2" s="15" t="s">
        <v>138</v>
      </c>
      <c r="K2" s="15" t="s">
        <v>139</v>
      </c>
      <c r="L2" s="16" t="s">
        <v>150</v>
      </c>
    </row>
    <row r="3" spans="1:12" x14ac:dyDescent="0.4">
      <c r="A3" s="9" t="s">
        <v>125</v>
      </c>
      <c r="B3" s="9" t="s">
        <v>124</v>
      </c>
      <c r="C3" s="6">
        <v>2534</v>
      </c>
      <c r="D3" s="6">
        <v>2463</v>
      </c>
      <c r="E3" s="6">
        <v>2954</v>
      </c>
      <c r="G3" s="15" t="s">
        <v>143</v>
      </c>
      <c r="H3" s="15">
        <v>15</v>
      </c>
      <c r="I3" s="15">
        <v>11</v>
      </c>
      <c r="J3" s="15">
        <v>12</v>
      </c>
      <c r="K3" s="15">
        <v>56</v>
      </c>
      <c r="L3" s="15" t="str">
        <f>IFERROR(CHOOSE(_xlfn.RANK.EQ(K3,$K$3:$K$11,0),"우승","준우승"),"")</f>
        <v/>
      </c>
    </row>
    <row r="4" spans="1:12" x14ac:dyDescent="0.4">
      <c r="A4" s="9" t="s">
        <v>126</v>
      </c>
      <c r="B4" s="9" t="s">
        <v>133</v>
      </c>
      <c r="C4" s="6">
        <v>5381</v>
      </c>
      <c r="D4" s="6">
        <v>5071</v>
      </c>
      <c r="E4" s="6">
        <v>4866</v>
      </c>
      <c r="G4" s="15" t="s">
        <v>146</v>
      </c>
      <c r="H4" s="15">
        <v>14</v>
      </c>
      <c r="I4" s="15">
        <v>8</v>
      </c>
      <c r="J4" s="15">
        <v>16</v>
      </c>
      <c r="K4" s="15">
        <v>50</v>
      </c>
      <c r="L4" s="15" t="str">
        <f t="shared" ref="L4:L11" si="0">IFERROR(CHOOSE(_xlfn.RANK.EQ(K4,$K$3:$K$11,0),"우승","준우승"),"")</f>
        <v/>
      </c>
    </row>
    <row r="5" spans="1:12" x14ac:dyDescent="0.4">
      <c r="A5" s="9" t="s">
        <v>127</v>
      </c>
      <c r="B5" s="9" t="s">
        <v>124</v>
      </c>
      <c r="C5" s="6">
        <v>1967</v>
      </c>
      <c r="D5" s="6">
        <v>3549</v>
      </c>
      <c r="E5" s="6">
        <v>2672</v>
      </c>
      <c r="G5" s="15" t="s">
        <v>149</v>
      </c>
      <c r="H5" s="15">
        <v>9</v>
      </c>
      <c r="I5" s="15">
        <v>10</v>
      </c>
      <c r="J5" s="15">
        <v>19</v>
      </c>
      <c r="K5" s="15">
        <v>37</v>
      </c>
      <c r="L5" s="15" t="str">
        <f t="shared" si="0"/>
        <v/>
      </c>
    </row>
    <row r="6" spans="1:12" x14ac:dyDescent="0.4">
      <c r="A6" s="9" t="s">
        <v>128</v>
      </c>
      <c r="B6" s="9" t="s">
        <v>133</v>
      </c>
      <c r="C6" s="6">
        <v>2648</v>
      </c>
      <c r="D6" s="6">
        <v>2786</v>
      </c>
      <c r="E6" s="6">
        <v>3078</v>
      </c>
      <c r="G6" s="15" t="s">
        <v>141</v>
      </c>
      <c r="H6" s="15">
        <v>22</v>
      </c>
      <c r="I6" s="15">
        <v>13</v>
      </c>
      <c r="J6" s="15">
        <v>3</v>
      </c>
      <c r="K6" s="15">
        <v>79</v>
      </c>
      <c r="L6" s="15" t="str">
        <f t="shared" si="0"/>
        <v>우승</v>
      </c>
    </row>
    <row r="7" spans="1:12" x14ac:dyDescent="0.4">
      <c r="A7" s="9" t="s">
        <v>129</v>
      </c>
      <c r="B7" s="9" t="s">
        <v>124</v>
      </c>
      <c r="C7" s="6">
        <v>4259</v>
      </c>
      <c r="D7" s="6">
        <v>4862</v>
      </c>
      <c r="E7" s="6">
        <v>5037</v>
      </c>
      <c r="G7" s="15" t="s">
        <v>147</v>
      </c>
      <c r="H7" s="15">
        <v>16</v>
      </c>
      <c r="I7" s="15">
        <v>7</v>
      </c>
      <c r="J7" s="15">
        <v>15</v>
      </c>
      <c r="K7" s="15">
        <v>55</v>
      </c>
      <c r="L7" s="15" t="str">
        <f t="shared" si="0"/>
        <v/>
      </c>
    </row>
    <row r="8" spans="1:12" x14ac:dyDescent="0.4">
      <c r="A8" s="9" t="s">
        <v>130</v>
      </c>
      <c r="B8" s="9" t="s">
        <v>133</v>
      </c>
      <c r="C8" s="6">
        <v>3809</v>
      </c>
      <c r="D8" s="6">
        <v>3793</v>
      </c>
      <c r="E8" s="6">
        <v>3945</v>
      </c>
      <c r="G8" s="15" t="s">
        <v>148</v>
      </c>
      <c r="H8" s="15">
        <v>12</v>
      </c>
      <c r="I8" s="15">
        <v>12</v>
      </c>
      <c r="J8" s="15">
        <v>14</v>
      </c>
      <c r="K8" s="15">
        <v>48</v>
      </c>
      <c r="L8" s="15" t="str">
        <f t="shared" si="0"/>
        <v/>
      </c>
    </row>
    <row r="9" spans="1:12" x14ac:dyDescent="0.4">
      <c r="A9" s="9" t="s">
        <v>131</v>
      </c>
      <c r="B9" s="9" t="s">
        <v>133</v>
      </c>
      <c r="C9" s="6">
        <v>1661</v>
      </c>
      <c r="D9" s="6">
        <v>2158</v>
      </c>
      <c r="E9" s="6">
        <v>1998</v>
      </c>
      <c r="G9" s="15" t="s">
        <v>144</v>
      </c>
      <c r="H9" s="15">
        <v>16</v>
      </c>
      <c r="I9" s="15">
        <v>8</v>
      </c>
      <c r="J9" s="15">
        <v>14</v>
      </c>
      <c r="K9" s="15">
        <v>56</v>
      </c>
      <c r="L9" s="15" t="str">
        <f t="shared" si="0"/>
        <v/>
      </c>
    </row>
    <row r="10" spans="1:12" x14ac:dyDescent="0.4">
      <c r="A10" s="9" t="s">
        <v>132</v>
      </c>
      <c r="B10" s="9" t="s">
        <v>124</v>
      </c>
      <c r="C10" s="6">
        <v>3940</v>
      </c>
      <c r="D10" s="6">
        <v>3704</v>
      </c>
      <c r="E10" s="6">
        <v>3513</v>
      </c>
      <c r="G10" s="15" t="s">
        <v>142</v>
      </c>
      <c r="H10" s="15">
        <v>22</v>
      </c>
      <c r="I10" s="15">
        <v>10</v>
      </c>
      <c r="J10" s="15">
        <v>6</v>
      </c>
      <c r="K10" s="15">
        <v>76</v>
      </c>
      <c r="L10" s="15" t="str">
        <f t="shared" si="0"/>
        <v>준우승</v>
      </c>
    </row>
    <row r="11" spans="1:12" x14ac:dyDescent="0.4">
      <c r="A11" s="18" t="s">
        <v>211</v>
      </c>
      <c r="B11" s="19"/>
      <c r="C11" s="19"/>
      <c r="D11" s="20"/>
      <c r="E11" s="14">
        <f>ABS(AVERAGE(C3,C5,C7,C10)-AVERAGE(D3,D5,D7,D10))</f>
        <v>469.5</v>
      </c>
      <c r="G11" s="15" t="s">
        <v>145</v>
      </c>
      <c r="H11" s="15">
        <v>13</v>
      </c>
      <c r="I11" s="15">
        <v>16</v>
      </c>
      <c r="J11" s="15">
        <v>9</v>
      </c>
      <c r="K11" s="15">
        <v>55</v>
      </c>
      <c r="L11" s="15" t="str">
        <f t="shared" si="0"/>
        <v/>
      </c>
    </row>
    <row r="13" spans="1:12" x14ac:dyDescent="0.4">
      <c r="A13" s="11" t="s">
        <v>216</v>
      </c>
      <c r="B13" s="10" t="s">
        <v>151</v>
      </c>
      <c r="E13" s="21" t="s">
        <v>208</v>
      </c>
      <c r="F13" s="21"/>
      <c r="H13" s="11" t="s">
        <v>180</v>
      </c>
      <c r="I13" s="10" t="s">
        <v>183</v>
      </c>
    </row>
    <row r="14" spans="1:12" x14ac:dyDescent="0.4">
      <c r="A14" s="5" t="s">
        <v>152</v>
      </c>
      <c r="B14" s="5" t="s">
        <v>153</v>
      </c>
      <c r="C14" s="13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4">
      <c r="A15" s="5" t="s">
        <v>161</v>
      </c>
      <c r="B15" s="5" t="s">
        <v>172</v>
      </c>
      <c r="C15" s="5" t="str">
        <f>UPPER(VLOOKUP(LEFT(B15,1),$E$15:$F$18,2,FALSE))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4">
      <c r="A16" s="5" t="s">
        <v>162</v>
      </c>
      <c r="B16" s="5" t="s">
        <v>176</v>
      </c>
      <c r="C16" s="5" t="str">
        <f t="shared" ref="C16:C23" si="1">UPPER(VLOOKUP(LEFT(B16,1),$E$15:$F$18,2,FALSE))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4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4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4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4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4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4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4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4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4">
      <c r="A25" s="11" t="s">
        <v>198</v>
      </c>
      <c r="B25" s="10" t="s">
        <v>200</v>
      </c>
      <c r="H25" s="18" t="s">
        <v>212</v>
      </c>
      <c r="I25" s="19"/>
      <c r="J25" s="19"/>
      <c r="K25" s="20"/>
      <c r="L25" s="5" t="str">
        <f>COUNTIF(I15:I24,_xlfn.MODE.SNGL(I15:I24))&amp;"개"</f>
        <v>4개</v>
      </c>
    </row>
    <row r="26" spans="1:12" x14ac:dyDescent="0.4">
      <c r="A26" s="12" t="s">
        <v>199</v>
      </c>
      <c r="B26" s="12" t="s">
        <v>201</v>
      </c>
      <c r="C26" s="5" t="s">
        <v>202</v>
      </c>
      <c r="D26" s="5" t="s">
        <v>203</v>
      </c>
      <c r="E26" s="13" t="s">
        <v>207</v>
      </c>
    </row>
    <row r="27" spans="1:12" x14ac:dyDescent="0.4">
      <c r="A27" s="7">
        <v>45387</v>
      </c>
      <c r="B27" s="5">
        <v>12</v>
      </c>
      <c r="C27" s="5">
        <v>17</v>
      </c>
      <c r="D27" s="5">
        <v>0</v>
      </c>
      <c r="E27" s="5" t="str">
        <f>IF(AND(WEEKDAY(A27)=1,D27=0),"적합","")</f>
        <v/>
      </c>
    </row>
    <row r="28" spans="1:12" x14ac:dyDescent="0.4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IF(AND(WEEKDAY(A28)=1,D28=0),"적합","")</f>
        <v/>
      </c>
    </row>
    <row r="29" spans="1:12" x14ac:dyDescent="0.4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4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4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4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4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4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4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opLeftCell="A15" workbookViewId="0">
      <selection activeCell="C21" sqref="C21"/>
    </sheetView>
  </sheetViews>
  <sheetFormatPr defaultRowHeight="17.399999999999999" x14ac:dyDescent="0.4"/>
  <cols>
    <col min="1" max="1" width="21.5" bestFit="1" customWidth="1"/>
    <col min="2" max="2" width="14.09765625" bestFit="1" customWidth="1"/>
    <col min="3" max="5" width="10.59765625" bestFit="1" customWidth="1"/>
    <col min="6" max="7" width="8.3984375" bestFit="1" customWidth="1"/>
    <col min="8" max="9" width="18.796875" bestFit="1" customWidth="1"/>
  </cols>
  <sheetData>
    <row r="1" spans="1:7" ht="21" x14ac:dyDescent="0.4">
      <c r="A1" s="17" t="s">
        <v>69</v>
      </c>
      <c r="B1" s="17"/>
      <c r="C1" s="17"/>
      <c r="D1" s="17"/>
      <c r="E1" s="17"/>
      <c r="F1" s="17"/>
      <c r="G1" s="17"/>
    </row>
    <row r="3" spans="1:7" x14ac:dyDescent="0.4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4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4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4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4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4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4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4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4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4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4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4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4">
      <c r="C18" s="24" t="s">
        <v>250</v>
      </c>
    </row>
    <row r="19" spans="1:6" x14ac:dyDescent="0.4">
      <c r="A19" s="24" t="s">
        <v>251</v>
      </c>
      <c r="B19" s="24" t="s">
        <v>252</v>
      </c>
      <c r="C19" t="s">
        <v>243</v>
      </c>
      <c r="D19" t="s">
        <v>244</v>
      </c>
      <c r="E19" t="s">
        <v>245</v>
      </c>
      <c r="F19" t="s">
        <v>238</v>
      </c>
    </row>
    <row r="20" spans="1:6" x14ac:dyDescent="0.4">
      <c r="A20" s="26" t="s">
        <v>239</v>
      </c>
      <c r="C20" s="25"/>
      <c r="D20" s="25"/>
      <c r="E20" s="25"/>
      <c r="F20" s="25"/>
    </row>
    <row r="21" spans="1:6" x14ac:dyDescent="0.4">
      <c r="B21" t="s">
        <v>246</v>
      </c>
      <c r="C21" s="25" t="s">
        <v>253</v>
      </c>
      <c r="D21" s="25">
        <v>4</v>
      </c>
      <c r="E21" s="25">
        <v>3</v>
      </c>
      <c r="F21" s="25">
        <v>7</v>
      </c>
    </row>
    <row r="22" spans="1:6" x14ac:dyDescent="0.4">
      <c r="B22" t="s">
        <v>249</v>
      </c>
      <c r="C22" s="25" t="s">
        <v>253</v>
      </c>
      <c r="D22" s="25">
        <v>66400</v>
      </c>
      <c r="E22" s="25">
        <v>96000</v>
      </c>
      <c r="F22" s="25">
        <v>162400</v>
      </c>
    </row>
    <row r="23" spans="1:6" x14ac:dyDescent="0.4">
      <c r="A23" s="26" t="s">
        <v>240</v>
      </c>
      <c r="C23" s="25"/>
      <c r="D23" s="25"/>
      <c r="E23" s="25"/>
      <c r="F23" s="25"/>
    </row>
    <row r="24" spans="1:6" x14ac:dyDescent="0.4">
      <c r="B24" t="s">
        <v>246</v>
      </c>
      <c r="C24" s="25">
        <v>2</v>
      </c>
      <c r="D24" s="25">
        <v>4</v>
      </c>
      <c r="E24" s="25">
        <v>5</v>
      </c>
      <c r="F24" s="25">
        <v>11</v>
      </c>
    </row>
    <row r="25" spans="1:6" x14ac:dyDescent="0.4">
      <c r="B25" t="s">
        <v>249</v>
      </c>
      <c r="C25" s="25">
        <v>199800</v>
      </c>
      <c r="D25" s="25">
        <v>170000</v>
      </c>
      <c r="E25" s="25">
        <v>58000</v>
      </c>
      <c r="F25" s="25">
        <v>427800</v>
      </c>
    </row>
    <row r="26" spans="1:6" x14ac:dyDescent="0.4">
      <c r="A26" s="26" t="s">
        <v>241</v>
      </c>
      <c r="C26" s="25"/>
      <c r="D26" s="25"/>
      <c r="E26" s="25"/>
      <c r="F26" s="25"/>
    </row>
    <row r="27" spans="1:6" x14ac:dyDescent="0.4">
      <c r="B27" t="s">
        <v>246</v>
      </c>
      <c r="C27" s="25">
        <v>4</v>
      </c>
      <c r="D27" s="25">
        <v>3</v>
      </c>
      <c r="E27" s="25">
        <v>1</v>
      </c>
      <c r="F27" s="25">
        <v>8</v>
      </c>
    </row>
    <row r="28" spans="1:6" x14ac:dyDescent="0.4">
      <c r="B28" t="s">
        <v>249</v>
      </c>
      <c r="C28" s="25">
        <v>226800</v>
      </c>
      <c r="D28" s="25">
        <v>105300</v>
      </c>
      <c r="E28" s="25">
        <v>135000</v>
      </c>
      <c r="F28" s="25">
        <v>467100</v>
      </c>
    </row>
    <row r="29" spans="1:6" x14ac:dyDescent="0.4">
      <c r="A29" s="26" t="s">
        <v>242</v>
      </c>
      <c r="C29" s="25"/>
      <c r="D29" s="25"/>
      <c r="E29" s="25"/>
      <c r="F29" s="25"/>
    </row>
    <row r="30" spans="1:6" x14ac:dyDescent="0.4">
      <c r="B30" t="s">
        <v>246</v>
      </c>
      <c r="C30" s="25">
        <v>2</v>
      </c>
      <c r="D30" s="25">
        <v>4</v>
      </c>
      <c r="E30" s="25" t="s">
        <v>253</v>
      </c>
      <c r="F30" s="25">
        <v>6</v>
      </c>
    </row>
    <row r="31" spans="1:6" x14ac:dyDescent="0.4">
      <c r="B31" t="s">
        <v>249</v>
      </c>
      <c r="C31" s="25">
        <v>10600</v>
      </c>
      <c r="D31" s="25">
        <v>160400</v>
      </c>
      <c r="E31" s="25" t="s">
        <v>253</v>
      </c>
      <c r="F31" s="25">
        <v>171000</v>
      </c>
    </row>
    <row r="32" spans="1:6" x14ac:dyDescent="0.4">
      <c r="A32" s="26" t="s">
        <v>247</v>
      </c>
      <c r="C32" s="25">
        <v>8</v>
      </c>
      <c r="D32" s="25">
        <v>15</v>
      </c>
      <c r="E32" s="25">
        <v>9</v>
      </c>
      <c r="F32" s="25">
        <v>32</v>
      </c>
    </row>
    <row r="33" spans="1:6" x14ac:dyDescent="0.4">
      <c r="A33" s="26" t="s">
        <v>248</v>
      </c>
      <c r="C33" s="25">
        <v>437200</v>
      </c>
      <c r="D33" s="25">
        <v>502100</v>
      </c>
      <c r="E33" s="25">
        <v>289000</v>
      </c>
      <c r="F33" s="25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E8" sqref="E8"/>
    </sheetView>
  </sheetViews>
  <sheetFormatPr defaultRowHeight="17.399999999999999" x14ac:dyDescent="0.4"/>
  <cols>
    <col min="1" max="1" width="10.3984375" bestFit="1" customWidth="1"/>
  </cols>
  <sheetData>
    <row r="1" spans="1:9" x14ac:dyDescent="0.4">
      <c r="A1" s="10" t="s">
        <v>114</v>
      </c>
      <c r="F1" s="10" t="s">
        <v>113</v>
      </c>
    </row>
    <row r="2" spans="1:9" x14ac:dyDescent="0.4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4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4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4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4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4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4">
      <c r="A9" s="10" t="s">
        <v>115</v>
      </c>
    </row>
    <row r="10" spans="1:9" x14ac:dyDescent="0.4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4">
      <c r="A11" s="5" t="s">
        <v>254</v>
      </c>
      <c r="B11" s="5">
        <v>25</v>
      </c>
      <c r="C11" s="5">
        <v>21</v>
      </c>
      <c r="D11" s="5">
        <v>25.8</v>
      </c>
    </row>
    <row r="12" spans="1:9" x14ac:dyDescent="0.4">
      <c r="A12" s="5" t="s">
        <v>255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G7" sqref="G7"/>
    </sheetView>
  </sheetViews>
  <sheetFormatPr defaultRowHeight="17.399999999999999" x14ac:dyDescent="0.4"/>
  <cols>
    <col min="6" max="6" width="5.59765625" customWidth="1"/>
  </cols>
  <sheetData>
    <row r="1" spans="1:5" ht="21" x14ac:dyDescent="0.4">
      <c r="A1" s="17" t="s">
        <v>43</v>
      </c>
      <c r="B1" s="17"/>
      <c r="C1" s="17"/>
      <c r="D1" s="17"/>
      <c r="E1" s="17"/>
    </row>
    <row r="3" spans="1:5" x14ac:dyDescent="0.4">
      <c r="A3" s="22" t="s">
        <v>210</v>
      </c>
      <c r="B3" s="23" t="s">
        <v>44</v>
      </c>
      <c r="C3" s="23" t="s">
        <v>45</v>
      </c>
      <c r="D3" s="23" t="s">
        <v>46</v>
      </c>
      <c r="E3" s="23" t="s">
        <v>47</v>
      </c>
    </row>
    <row r="4" spans="1:5" x14ac:dyDescent="0.4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4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4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4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4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4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4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3" name="Button 2">
              <controlPr defaultSize="0" print="0" autoFill="0" autoPict="0" macro="[0]!총점">
                <anchor moveWithCells="1" sizeWithCells="1">
                  <from>
                    <xdr:col>6</xdr:col>
                    <xdr:colOff>7620</xdr:colOff>
                    <xdr:row>2</xdr:row>
                    <xdr:rowOff>7620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topLeftCell="A7" workbookViewId="0">
      <selection activeCell="H19" sqref="H19"/>
    </sheetView>
  </sheetViews>
  <sheetFormatPr defaultRowHeight="17.399999999999999" x14ac:dyDescent="0.4"/>
  <cols>
    <col min="1" max="1" width="10.3984375" bestFit="1" customWidth="1"/>
  </cols>
  <sheetData>
    <row r="1" spans="1:6" ht="21" x14ac:dyDescent="0.4">
      <c r="A1" s="17" t="s">
        <v>68</v>
      </c>
      <c r="B1" s="17"/>
      <c r="C1" s="17"/>
      <c r="D1" s="17"/>
      <c r="E1" s="17"/>
      <c r="F1" s="17"/>
    </row>
    <row r="2" spans="1:6" x14ac:dyDescent="0.4">
      <c r="F2" s="8" t="s">
        <v>60</v>
      </c>
    </row>
    <row r="3" spans="1:6" x14ac:dyDescent="0.4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4">
      <c r="A4" s="5" t="s">
        <v>62</v>
      </c>
      <c r="B4" s="9">
        <v>92</v>
      </c>
      <c r="C4" s="9">
        <v>237</v>
      </c>
      <c r="D4" s="9">
        <v>150</v>
      </c>
      <c r="E4" s="9">
        <v>125</v>
      </c>
      <c r="F4" s="9">
        <v>63</v>
      </c>
    </row>
    <row r="5" spans="1:6" x14ac:dyDescent="0.4">
      <c r="A5" s="5" t="s">
        <v>65</v>
      </c>
      <c r="B5" s="9">
        <v>81</v>
      </c>
      <c r="C5" s="9">
        <v>288</v>
      </c>
      <c r="D5" s="9">
        <v>175</v>
      </c>
      <c r="E5" s="9">
        <v>131</v>
      </c>
      <c r="F5" s="9">
        <v>50</v>
      </c>
    </row>
    <row r="6" spans="1:6" x14ac:dyDescent="0.4">
      <c r="A6" s="5" t="s">
        <v>66</v>
      </c>
      <c r="B6" s="9">
        <v>94</v>
      </c>
      <c r="C6" s="9">
        <v>249</v>
      </c>
      <c r="D6" s="9">
        <v>181</v>
      </c>
      <c r="E6" s="9">
        <v>100</v>
      </c>
      <c r="F6" s="9">
        <v>31</v>
      </c>
    </row>
    <row r="7" spans="1:6" x14ac:dyDescent="0.4">
      <c r="A7" s="5" t="s">
        <v>67</v>
      </c>
      <c r="B7" s="9">
        <v>126</v>
      </c>
      <c r="C7" s="9">
        <v>271</v>
      </c>
      <c r="D7" s="9">
        <v>156</v>
      </c>
      <c r="E7" s="9">
        <v>108</v>
      </c>
      <c r="F7" s="9">
        <v>63</v>
      </c>
    </row>
    <row r="8" spans="1:6" x14ac:dyDescent="0.4">
      <c r="A8" s="5" t="s">
        <v>64</v>
      </c>
      <c r="B8" s="9">
        <v>88</v>
      </c>
      <c r="C8" s="9">
        <v>295</v>
      </c>
      <c r="D8" s="9">
        <v>188</v>
      </c>
      <c r="E8" s="9">
        <v>81</v>
      </c>
      <c r="F8" s="9">
        <v>69</v>
      </c>
    </row>
    <row r="9" spans="1:6" x14ac:dyDescent="0.4">
      <c r="A9" s="5" t="s">
        <v>63</v>
      </c>
      <c r="B9" s="9">
        <v>94</v>
      </c>
      <c r="C9" s="9">
        <v>267</v>
      </c>
      <c r="D9" s="9">
        <v>156</v>
      </c>
      <c r="E9" s="9">
        <v>146</v>
      </c>
      <c r="F9" s="9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예진 정</cp:lastModifiedBy>
  <dcterms:created xsi:type="dcterms:W3CDTF">2024-04-04T05:45:49Z</dcterms:created>
  <dcterms:modified xsi:type="dcterms:W3CDTF">2025-02-18T15:35:15Z</dcterms:modified>
</cp:coreProperties>
</file>