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Haksa-12\Desktop\"/>
    </mc:Choice>
  </mc:AlternateContent>
  <xr:revisionPtr revIDLastSave="0" documentId="8_{C0925C12-CC8B-4AAE-AA39-8A58F6641EA6}" xr6:coauthVersionLast="47" xr6:coauthVersionMax="47" xr10:uidLastSave="{00000000-0000-0000-0000-000000000000}"/>
  <bookViews>
    <workbookView xWindow="-120" yWindow="-120" windowWidth="29040" windowHeight="17640" tabRatio="765" activeTab="1" xr2:uid="{0E0FC216-47B2-48BC-BA16-25062CF71296}"/>
  </bookViews>
  <sheets>
    <sheet name="기본작업" sheetId="1" r:id="rId1"/>
    <sheet name="계산작업" sheetId="2" r:id="rId2"/>
    <sheet name="기술부" sheetId="8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2" l="1" a="1"/>
  <c r="F21" i="2"/>
  <c r="F22" i="2" a="1"/>
  <c r="F22" i="2"/>
  <c r="F23" i="2" a="1"/>
  <c r="F23" i="2"/>
  <c r="F24" i="2" a="1"/>
  <c r="F24" i="2"/>
  <c r="F25" i="2" a="1"/>
  <c r="F25" i="2"/>
  <c r="F26" i="2" a="1"/>
  <c r="F26" i="2"/>
  <c r="F27" i="2" a="1"/>
  <c r="F27" i="2"/>
  <c r="F28" i="2" a="1"/>
  <c r="F28" i="2"/>
  <c r="F29" i="2" a="1"/>
  <c r="F29" i="2" s="1"/>
  <c r="F30" i="2" a="1"/>
  <c r="F30" i="2"/>
  <c r="F31" i="2" a="1"/>
  <c r="F31" i="2" s="1"/>
  <c r="F32" i="2" a="1"/>
  <c r="F32" i="2"/>
  <c r="F33" i="2" a="1"/>
  <c r="F33" i="2" s="1"/>
  <c r="F34" i="2" a="1"/>
  <c r="F34" i="2"/>
  <c r="F35" i="2" a="1"/>
  <c r="F35" i="2" s="1"/>
  <c r="F36" i="2" a="1"/>
  <c r="F36" i="2" s="1"/>
  <c r="F37" i="2" a="1"/>
  <c r="F37" i="2" s="1"/>
  <c r="F38" i="2" a="1"/>
  <c r="F38" i="2"/>
  <c r="F39" i="2" a="1"/>
  <c r="F39" i="2" s="1"/>
  <c r="F20" i="2" a="1"/>
  <c r="F20" i="2" s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F11" i="2" a="1"/>
  <c r="F11" i="2" s="1"/>
  <c r="F10" i="2" a="1"/>
  <c r="F10" i="2" s="1"/>
  <c r="B11" i="2" a="1"/>
  <c r="B11" i="2" s="1"/>
  <c r="B12" i="2" a="1"/>
  <c r="B12" i="2"/>
  <c r="B13" i="2" a="1"/>
  <c r="B13" i="2" s="1"/>
  <c r="B14" i="2" a="1"/>
  <c r="B14" i="2" s="1"/>
  <c r="B15" i="2" a="1"/>
  <c r="B15" i="2" s="1"/>
  <c r="B10" i="2" a="1"/>
  <c r="B10" i="2" s="1"/>
  <c r="E3" i="2"/>
  <c r="A34" i="1"/>
  <c r="D3" i="6"/>
  <c r="D4" i="6"/>
  <c r="D5" i="6"/>
  <c r="D6" i="6"/>
  <c r="I21" i="2" a="1"/>
  <c r="I23" i="2" a="1"/>
  <c r="I25" i="2" a="1"/>
  <c r="I27" i="2" a="1"/>
  <c r="I29" i="2" a="1"/>
  <c r="I31" i="2" a="1"/>
  <c r="I33" i="2" a="1"/>
  <c r="I35" i="2" a="1"/>
  <c r="I37" i="2" a="1"/>
  <c r="I39" i="2" a="1"/>
  <c r="I22" i="2" a="1"/>
  <c r="I24" i="2" a="1"/>
  <c r="I26" i="2" a="1"/>
  <c r="I28" i="2" a="1"/>
  <c r="I30" i="2" a="1"/>
  <c r="I32" i="2" a="1"/>
  <c r="I34" i="2" a="1"/>
  <c r="I36" i="2" a="1"/>
  <c r="I38" i="2" a="1"/>
  <c r="I20" i="2" a="1"/>
  <c r="I38" i="2" l="1"/>
  <c r="I36" i="2"/>
  <c r="I34" i="2"/>
  <c r="I32" i="2"/>
  <c r="I30" i="2"/>
  <c r="I28" i="2"/>
  <c r="I26" i="2"/>
  <c r="I24" i="2"/>
  <c r="I22" i="2"/>
  <c r="I39" i="2"/>
  <c r="I37" i="2"/>
  <c r="I35" i="2"/>
  <c r="I33" i="2"/>
  <c r="I31" i="2"/>
  <c r="I29" i="2"/>
  <c r="I27" i="2"/>
  <c r="I25" i="2"/>
  <c r="I23" i="2"/>
  <c r="I21" i="2"/>
  <c r="I2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69CD3F-9DC5-4F4F-8408-A505E1EAFBC3}" name="MS Access Database_Query" type="1" refreshedVersion="7" background="1">
    <dbPr connection="DSN=MS Access Database;DBQ=Z:\컴활\1급\시나공 2024\01 엑셀\03 기본모의고사\성적.accdb;DefaultDir=Z:\컴활\1급\시나공 2024\01 엑셀\03 기본모의고사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`Z:\컴활\1급\시나공 2024\01 엑셀\03 기본모의고사\성적.accdb`.사원평가정보 사원평가정보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<sst xmlns="http://schemas.openxmlformats.org/spreadsheetml/2006/main" count="281" uniqueCount="188">
  <si>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</si>
  <si>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</si>
  <si>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</si>
  <si>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</si>
  <si>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</si>
  <si>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</si>
  <si>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</si>
  <si>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</si>
  <si>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</si>
  <si>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</si>
  <si>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</si>
  <si>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</si>
  <si>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</si>
  <si>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</si>
  <si>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</si>
  <si>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</si>
  <si>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</si>
  <si>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</si>
  <si>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</si>
  <si>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</si>
  <si>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</si>
  <si>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</si>
  <si>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</si>
  <si>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</si>
  <si>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</si>
  <si>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</si>
  <si>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</si>
  <si>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</si>
  <si>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</si>
  <si>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</si>
  <si>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</si>
  <si>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</si>
  <si>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</si>
  <si>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</si>
  <si>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</si>
  <si>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</si>
  <si>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</si>
  <si>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</si>
  <si>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</si>
  <si>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</si>
  <si>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</si>
  <si>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</si>
  <si>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</si>
  <si>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</si>
  <si>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</si>
  <si>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</si>
  <si>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</si>
  <si>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</si>
  <si>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</si>
  <si>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</si>
  <si>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</si>
  <si>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</si>
  <si>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</si>
  <si>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</si>
  <si>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</si>
  <si>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</si>
  <si>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</si>
  <si>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</si>
  <si>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</si>
  <si>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</si>
  <si>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</si>
  <si>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</si>
  <si>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</si>
  <si>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</si>
  <si>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</si>
  <si>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</si>
  <si>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</si>
  <si>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</si>
  <si>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</si>
  <si>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</si>
  <si>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</si>
  <si>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</si>
  <si>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</si>
  <si>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</si>
  <si>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</si>
  <si>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</si>
  <si>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</si>
  <si>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</si>
  <si>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</si>
  <si>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</si>
  <si>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</si>
  <si>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</si>
  <si>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</si>
  <si>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</si>
  <si>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</si>
  <si>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</si>
  <si>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</si>
  <si>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</si>
  <si>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</si>
  <si>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</si>
  <si>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</si>
  <si>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</si>
  <si>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</si>
  <si>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</si>
  <si>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</si>
  <si>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</si>
  <si>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</si>
  <si>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</si>
  <si>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</si>
  <si>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</si>
  <si>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</si>
  <si>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</si>
  <si>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</si>
  <si>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</si>
  <si>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</si>
  <si>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</si>
  <si>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</si>
  <si>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</si>
  <si>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</si>
  <si>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</si>
  <si>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</si>
  <si>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</si>
  <si>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</si>
  <si>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</si>
  <si>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</si>
  <si>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</si>
  <si>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</si>
  <si>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</si>
  <si>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</si>
  <si>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</si>
  <si>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</si>
  <si>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</si>
  <si>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</si>
  <si>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</si>
  <si>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</si>
  <si>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</si>
  <si>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</si>
  <si>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</si>
  <si>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</si>
  <si>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</si>
  <si>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</si>
  <si>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</si>
  <si>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</si>
  <si>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</si>
  <si>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</si>
  <si>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</si>
  <si>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</si>
  <si>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</si>
  <si>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</si>
  <si>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</si>
  <si>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</si>
  <si>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</si>
  <si>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</si>
  <si>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</si>
  <si>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</si>
  <si>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</si>
  <si>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</si>
  <si>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</si>
  <si>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</si>
  <si>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</si>
  <si>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</si>
  <si>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</si>
  <si>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</si>
  <si>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</si>
  <si>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</si>
  <si>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</si>
  <si>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</si>
  <si>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</si>
  <si>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</si>
  <si>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</si>
  <si>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</si>
  <si>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</si>
  <si>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</si>
  <si>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</si>
  <si>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</si>
  <si>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</si>
  <si>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</si>
  <si>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</si>
  <si>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</si>
  <si>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</si>
  <si>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</si>
  <si>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</si>
  <si>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</si>
  <si>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(모두)</t>
  </si>
  <si>
    <t>평균 : 영어독해</t>
  </si>
  <si>
    <t>평균 : 영어듣기</t>
  </si>
  <si>
    <t>평균 : 전산이론</t>
  </si>
  <si>
    <t>평균 : 전산실기</t>
  </si>
  <si>
    <t>마소희</t>
  </si>
  <si>
    <t>최민정</t>
  </si>
  <si>
    <t>우성룡</t>
  </si>
  <si>
    <t>박혁거</t>
  </si>
  <si>
    <t>컴활합격</t>
  </si>
  <si>
    <t>부서</t>
    <phoneticPr fontId="2" type="noConversion"/>
  </si>
  <si>
    <t>판매1팀</t>
    <phoneticPr fontId="2" type="noConversion"/>
  </si>
  <si>
    <t>입사연도</t>
    <phoneticPr fontId="2" type="noConversion"/>
  </si>
  <si>
    <t>&gt;=2021</t>
    <phoneticPr fontId="2" type="noConversion"/>
  </si>
  <si>
    <t>i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</si>
</sst>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[Red][&gt;=120]&quot;★&quot;* 0;[Blue][&gt;=100]&quot;☆&quot;* 0;0"/>
    <numFmt numFmtId="179" formatCode="0&quot;점&quot;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59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" xfId="0" applyBorder="1">
      <alignment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7" xfId="0" applyBorder="1">
      <alignment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78" fontId="0" fillId="0" borderId="3" xfId="0" applyNumberFormat="1" applyBorder="1">
      <alignment vertical="center"/>
    </xf>
    <xf numFmtId="178" fontId="0" fillId="0" borderId="6" xfId="0" applyNumberFormat="1" applyBorder="1">
      <alignment vertical="center"/>
    </xf>
    <xf numFmtId="178" fontId="0" fillId="0" borderId="9" xfId="0" applyNumberFormat="1" applyBorder="1">
      <alignment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0" fillId="0" borderId="26" xfId="0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4">
    <dxf>
      <fill>
        <patternFill>
          <bgColor rgb="FFFFC000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ont>
        <b/>
        <i val="0"/>
        <u val="double"/>
      </font>
      <border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06/relationships/rdRichValue" Target="richData/rdrichvalue.xml"/><Relationship Id="rId10" Type="http://schemas.openxmlformats.org/officeDocument/2006/relationships/theme" Target="theme/theme1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1,2</a:t>
            </a:r>
            <a:r>
              <a:rPr lang="ko-KR" altLang="en-US"/>
              <a:t>차 수주 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28-4BF3-A722-C9F53AC75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sz="1000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2</xdr:col>
      <xdr:colOff>0</xdr:colOff>
      <xdr:row>10</xdr:row>
      <xdr:rowOff>0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90F74070-B6D6-4617-9110-6B9DEA24F441}"/>
            </a:ext>
          </a:extLst>
        </xdr:cNvPr>
        <xdr:cNvSpPr/>
      </xdr:nvSpPr>
      <xdr:spPr>
        <a:xfrm>
          <a:off x="0" y="1495425"/>
          <a:ext cx="1524000" cy="628650"/>
        </a:xfrm>
        <a:prstGeom prst="flowChartPunchedTap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4</xdr:col>
      <xdr:colOff>0</xdr:colOff>
      <xdr:row>10</xdr:row>
      <xdr:rowOff>0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E1E80A78-D82B-4C41-A678-95477190A93E}"/>
            </a:ext>
          </a:extLst>
        </xdr:cNvPr>
        <xdr:cNvSpPr/>
      </xdr:nvSpPr>
      <xdr:spPr>
        <a:xfrm>
          <a:off x="1524000" y="1495425"/>
          <a:ext cx="1524000" cy="628650"/>
        </a:xfrm>
        <a:prstGeom prst="flowChartPunchedTap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목표달성제품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447675</xdr:colOff>
          <xdr:row>0</xdr:row>
          <xdr:rowOff>209550</xdr:rowOff>
        </xdr:from>
        <xdr:to>
          <xdr:col>5</xdr:col>
          <xdr:colOff>600075</xdr:colOff>
          <xdr:row>3</xdr:row>
          <xdr:rowOff>142875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aksa-12" refreshedDate="45586.485527199075" backgroundQuery="1" createdVersion="7" refreshedVersion="7" minRefreshableVersion="3" recordCount="37" xr:uid="{E9F2C763-A405-49B4-B2D6-DB634DD533CE}">
  <cacheSource type="external" connectionId="1"/>
  <cacheFields count="6">
    <cacheField name="이름" numFmtId="0" sqlType="-9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명" numFmtId="0" sqlType="-9">
      <sharedItems count="4">
        <s v="영업부"/>
        <s v="기술부"/>
        <s v="총무부"/>
        <s v="기획부"/>
      </sharedItems>
    </cacheField>
    <cacheField name="영어독해" numFmtId="0" sqlType="8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 sqlType="8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 sqlType="8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 sqlType="8">
      <sharedItems containsSemiMixedTypes="0" containsString="0" containsNumber="1" containsInteger="1" minValue="70" maxValue="100" count="4">
        <n v="100"/>
        <n v="9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</r>
  <r>
    <x v="1"/>
    <x v="1"/>
    <x v="1"/>
    <x v="1"/>
    <x v="1"/>
    <x v="1"/>
  </r>
  <r>
    <x v="2"/>
    <x v="0"/>
    <x v="2"/>
    <x v="2"/>
    <x v="2"/>
    <x v="1"/>
  </r>
  <r>
    <x v="3"/>
    <x v="2"/>
    <x v="3"/>
    <x v="1"/>
    <x v="3"/>
    <x v="0"/>
  </r>
  <r>
    <x v="4"/>
    <x v="1"/>
    <x v="1"/>
    <x v="3"/>
    <x v="4"/>
    <x v="0"/>
  </r>
  <r>
    <x v="5"/>
    <x v="1"/>
    <x v="0"/>
    <x v="4"/>
    <x v="0"/>
    <x v="0"/>
  </r>
  <r>
    <x v="6"/>
    <x v="0"/>
    <x v="4"/>
    <x v="5"/>
    <x v="0"/>
    <x v="2"/>
  </r>
  <r>
    <x v="7"/>
    <x v="0"/>
    <x v="5"/>
    <x v="3"/>
    <x v="0"/>
    <x v="0"/>
  </r>
  <r>
    <x v="8"/>
    <x v="1"/>
    <x v="0"/>
    <x v="2"/>
    <x v="0"/>
    <x v="0"/>
  </r>
  <r>
    <x v="9"/>
    <x v="1"/>
    <x v="6"/>
    <x v="6"/>
    <x v="3"/>
    <x v="0"/>
  </r>
  <r>
    <x v="10"/>
    <x v="0"/>
    <x v="7"/>
    <x v="7"/>
    <x v="3"/>
    <x v="0"/>
  </r>
  <r>
    <x v="11"/>
    <x v="2"/>
    <x v="8"/>
    <x v="3"/>
    <x v="0"/>
    <x v="0"/>
  </r>
  <r>
    <x v="12"/>
    <x v="3"/>
    <x v="3"/>
    <x v="8"/>
    <x v="2"/>
    <x v="0"/>
  </r>
  <r>
    <x v="13"/>
    <x v="1"/>
    <x v="6"/>
    <x v="0"/>
    <x v="3"/>
    <x v="0"/>
  </r>
  <r>
    <x v="14"/>
    <x v="3"/>
    <x v="0"/>
    <x v="9"/>
    <x v="0"/>
    <x v="2"/>
  </r>
  <r>
    <x v="15"/>
    <x v="2"/>
    <x v="6"/>
    <x v="7"/>
    <x v="3"/>
    <x v="0"/>
  </r>
  <r>
    <x v="16"/>
    <x v="3"/>
    <x v="1"/>
    <x v="9"/>
    <x v="0"/>
    <x v="0"/>
  </r>
  <r>
    <x v="17"/>
    <x v="2"/>
    <x v="9"/>
    <x v="6"/>
    <x v="0"/>
    <x v="1"/>
  </r>
  <r>
    <x v="18"/>
    <x v="3"/>
    <x v="10"/>
    <x v="3"/>
    <x v="0"/>
    <x v="0"/>
  </r>
  <r>
    <x v="19"/>
    <x v="0"/>
    <x v="4"/>
    <x v="5"/>
    <x v="4"/>
    <x v="2"/>
  </r>
  <r>
    <x v="20"/>
    <x v="0"/>
    <x v="1"/>
    <x v="8"/>
    <x v="2"/>
    <x v="2"/>
  </r>
  <r>
    <x v="21"/>
    <x v="1"/>
    <x v="1"/>
    <x v="10"/>
    <x v="2"/>
    <x v="2"/>
  </r>
  <r>
    <x v="22"/>
    <x v="3"/>
    <x v="6"/>
    <x v="5"/>
    <x v="0"/>
    <x v="2"/>
  </r>
  <r>
    <x v="23"/>
    <x v="2"/>
    <x v="7"/>
    <x v="3"/>
    <x v="2"/>
    <x v="0"/>
  </r>
  <r>
    <x v="24"/>
    <x v="1"/>
    <x v="11"/>
    <x v="11"/>
    <x v="2"/>
    <x v="0"/>
  </r>
  <r>
    <x v="25"/>
    <x v="3"/>
    <x v="1"/>
    <x v="2"/>
    <x v="2"/>
    <x v="0"/>
  </r>
  <r>
    <x v="26"/>
    <x v="3"/>
    <x v="1"/>
    <x v="12"/>
    <x v="2"/>
    <x v="1"/>
  </r>
  <r>
    <x v="27"/>
    <x v="2"/>
    <x v="2"/>
    <x v="1"/>
    <x v="2"/>
    <x v="0"/>
  </r>
  <r>
    <x v="28"/>
    <x v="1"/>
    <x v="11"/>
    <x v="13"/>
    <x v="4"/>
    <x v="1"/>
  </r>
  <r>
    <x v="29"/>
    <x v="3"/>
    <x v="12"/>
    <x v="0"/>
    <x v="3"/>
    <x v="0"/>
  </r>
  <r>
    <x v="30"/>
    <x v="3"/>
    <x v="10"/>
    <x v="6"/>
    <x v="0"/>
    <x v="2"/>
  </r>
  <r>
    <x v="31"/>
    <x v="1"/>
    <x v="13"/>
    <x v="0"/>
    <x v="3"/>
    <x v="0"/>
  </r>
  <r>
    <x v="32"/>
    <x v="3"/>
    <x v="6"/>
    <x v="12"/>
    <x v="0"/>
    <x v="0"/>
  </r>
  <r>
    <x v="33"/>
    <x v="2"/>
    <x v="6"/>
    <x v="0"/>
    <x v="0"/>
    <x v="0"/>
  </r>
  <r>
    <x v="34"/>
    <x v="0"/>
    <x v="13"/>
    <x v="9"/>
    <x v="0"/>
    <x v="0"/>
  </r>
  <r>
    <x v="35"/>
    <x v="3"/>
    <x v="4"/>
    <x v="5"/>
    <x v="0"/>
    <x v="3"/>
  </r>
  <r>
    <x v="36"/>
    <x v="3"/>
    <x v="13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30B367F-B1EA-4679-A719-55DD119F98CC}" name="피벗 테이블1" cacheId="2" applyNumberFormats="0" applyBorderFormats="0" applyFontFormats="0" applyPatternFormats="0" applyAlignmentFormats="0" applyWidthHeightFormats="1" dataCaption="값" updatedVersion="7" minRefreshableVersion="3" useAutoFormatting="1" rowGrandTotals="0" colGrandTotals="0" itemPrintTitles="1" createdVersion="7" indent="0" compact="0" outline="1" outlineData="1" compactData="0" multipleFieldFilters="0" fieldListSortAscending="1">
  <location ref="A4:E8" firstHeaderRow="0" firstDataRow="1" firstDataCol="1" rowPageCount="1" colPageCount="1"/>
  <pivotFields count="6"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dataField="1" compact="0" showAll="0"/>
    <pivotField dataField="1" compact="0" showAll="0"/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1" baseItem="0" numFmtId="179"/>
    <dataField name="평균 : 영어듣기" fld="3" subtotal="average" baseField="1" baseItem="1" numFmtId="179"/>
    <dataField name="평균 : 전산이론" fld="4" subtotal="average" baseField="1" baseItem="1" numFmtId="179"/>
    <dataField name="평균 : 전산실기" fld="5" subtotal="average" baseField="1" baseItem="1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8</v>
    <v>19</v>
    <v>1</v>
  </rv>
</rvData>
</file>

<file path=xl/richData/rdrichvaluestructure.xml><?xml version="1.0" encoding="utf-8"?>
<rvStructures xmlns="http://schemas.microsoft.com/office/spreadsheetml/2017/richdata" count="1">
  <s t="_error">
    <k n="colOffset" t="i"/>
    <k n="errorType" t="i"/>
    <k n="rwOffset" t="i"/>
    <k n="subType" t="i"/>
  </s>
</rvStructur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5DC8EE-9974-4F3A-AF2B-56701408B6A1}" name="표1" displayName="표1" ref="A1:F11" totalsRowShown="0">
  <autoFilter ref="A1:F11" xr:uid="{F75DC8EE-9974-4F3A-AF2B-56701408B6A1}"/>
  <tableColumns count="6">
    <tableColumn id="1" xr3:uid="{D3D9B8C2-7501-4D7F-B607-37A4B0F983C9}" name="이름"/>
    <tableColumn id="2" xr3:uid="{469ACA44-BF74-4B7E-B9DE-8DE2D50ECE83}" name="부서명"/>
    <tableColumn id="3" xr3:uid="{05B3A177-0152-4F42-BEC7-5BF6092FBF64}" name="영어독해"/>
    <tableColumn id="4" xr3:uid="{14EF3669-53DC-408D-9BAF-A85D2AF5EBF9}" name="영어듣기"/>
    <tableColumn id="5" xr3:uid="{6B45AF4B-FA85-4438-A3CE-49DDF3F69E7E}" name="전산이론"/>
    <tableColumn id="6" xr3:uid="{BB404781-665D-4F23-958B-0C529D006AD8}" name="전산실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workbookViewId="0">
      <selection activeCell="J20" sqref="J20"/>
    </sheetView>
  </sheetViews>
  <sheetFormatPr defaultRowHeight="16.5"/>
  <cols>
    <col min="1" max="1" width="12" customWidth="1"/>
    <col min="3" max="3" width="6.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41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AND(AVERAGE($C4:$E4)&gt;=80,$F4&gt;=$G4)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3" priority="1">
      <formula>COUNTIF($C4:$G4,"&gt;=80")=5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abSelected="1" zoomScaleNormal="100" workbookViewId="0">
      <selection activeCell="F10" sqref="F10"/>
    </sheetView>
  </sheetViews>
  <sheetFormatPr defaultRowHeight="16.5"/>
  <cols>
    <col min="2" max="2" width="11.625" bestFit="1" customWidth="1"/>
    <col min="5" max="5" width="15.5" customWidth="1"/>
    <col min="6" max="6" width="12.875" customWidth="1"/>
    <col min="7" max="7" width="14" customWidth="1"/>
    <col min="8" max="8" width="11.625" customWidth="1"/>
    <col min="9" max="9" width="11.1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42" t="s">
        <v>171</v>
      </c>
      <c r="F2" s="43"/>
      <c r="G2" s="44"/>
      <c r="H2" s="3" t="s">
        <v>183</v>
      </c>
      <c r="I2" s="3" t="s">
        <v>185</v>
      </c>
    </row>
    <row r="3" spans="1:9">
      <c r="A3" s="4">
        <v>2006</v>
      </c>
      <c r="B3" s="4">
        <v>2017</v>
      </c>
      <c r="C3" s="1"/>
      <c r="E3" s="45">
        <f>DSUM($A$19:$I$39,7,$H$2:$I$3)</f>
        <v>1200000</v>
      </c>
      <c r="F3" s="46"/>
      <c r="G3" s="47"/>
      <c r="H3" s="3" t="s">
        <v>184</v>
      </c>
      <c r="I3" s="3" t="s">
        <v>186</v>
      </c>
    </row>
    <row r="4" spans="1:9">
      <c r="A4" s="4">
        <v>2018</v>
      </c>
      <c r="B4" s="4">
        <v>2019</v>
      </c>
      <c r="C4" s="1"/>
      <c r="H4" s="3"/>
      <c r="I4" s="3"/>
    </row>
    <row r="5" spans="1:9">
      <c r="A5" s="4">
        <v>2020</v>
      </c>
      <c r="B5" s="4">
        <v>2021</v>
      </c>
      <c r="C5" s="1"/>
    </row>
    <row r="6" spans="1:9">
      <c r="A6" s="4">
        <v>2022</v>
      </c>
      <c r="B6" s="4">
        <v>2023</v>
      </c>
      <c r="C6" s="1"/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>
        <f t="array" ref="B10">TRUNC(AVERAGE(IF($A$20:$A$39=$A10,$G$20:$G$39)),0)</f>
        <v>1333333</v>
      </c>
      <c r="E10" s="2" t="s">
        <v>30</v>
      </c>
      <c r="F10" s="6" t="e">
        <f t="array" ref="F10">SUM(IF((FIND("판매",$A$20:$A$39)*(RIGHT($A$20:$A$39,2)=$E10)),$G$20:$G$39))</f>
        <v>#VALUE!</v>
      </c>
      <c r="G10" t="s">
        <v>187</v>
      </c>
    </row>
    <row r="11" spans="1:9">
      <c r="A11" s="1" t="s">
        <v>31</v>
      </c>
      <c r="B11" s="5">
        <f t="array" ref="B11">TRUNC(AVERAGE(IF($A$20:$A$39=$A11,$G$20:$G$39)),0)</f>
        <v>1250000</v>
      </c>
      <c r="E11" s="2" t="s">
        <v>32</v>
      </c>
      <c r="F11" s="6" t="e" cm="1" vm="1">
        <f t="array" aca="1" ref="F11" ca="1">IFERROR(FIND("판매",$A$20:$A$39),FALSE)</f>
        <v>#VALUE!</v>
      </c>
    </row>
    <row r="12" spans="1:9">
      <c r="A12" s="1" t="s">
        <v>33</v>
      </c>
      <c r="B12" s="5">
        <f t="array" ref="B12">TRUNC(AVERAGE(IF($A$20:$A$39=$A12,$G$20:$G$39)),0)</f>
        <v>1266666</v>
      </c>
      <c r="E12" s="2" t="s">
        <v>34</v>
      </c>
      <c r="F12" s="6"/>
    </row>
    <row r="13" spans="1:9">
      <c r="A13" s="1" t="s">
        <v>35</v>
      </c>
      <c r="B13" s="5">
        <f t="array" ref="B13">TRUNC(AVERAGE(IF($A$20:$A$39=$A13,$G$20:$G$39)),0)</f>
        <v>1137500</v>
      </c>
    </row>
    <row r="14" spans="1:9">
      <c r="A14" s="1" t="s">
        <v>36</v>
      </c>
      <c r="B14" s="5">
        <f t="array" ref="B14">TRUNC(AVERAGE(IF($A$20:$A$39=$A14,$G$20:$G$39)),0)</f>
        <v>1233333</v>
      </c>
    </row>
    <row r="15" spans="1:9">
      <c r="A15" s="1" t="s">
        <v>37</v>
      </c>
      <c r="B15" s="5">
        <f t="array" ref="B15">TRUNC(AVERAGE(IF($A$20:$A$39=$A15,$G$20:$G$39)),0)</f>
        <v>1175000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UPPER(REPLACE(C20,3,,RIGHT($D20,2)))</f>
        <v>P0121</v>
      </c>
      <c r="F20" s="1" t="str" cm="1">
        <f t="array" ref="F20">_xlfn.IFS(LEFT($C20,1)="p","부장",LEFT($C20,1)="k","과장",LEFT($C20,1)="d","대리",LEFT($C20,1)="s","사원")</f>
        <v>부장</v>
      </c>
      <c r="G20" s="10">
        <v>1450000</v>
      </c>
      <c r="H20" s="10">
        <v>145000</v>
      </c>
      <c r="I20" s="1" t="str" cm="1">
        <f t="array" ref="I20">fn비고(D20)</f>
        <v>장기근속</v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0">UPPER(REPLACE(C21,3,,RIGHT($D21,2)))</f>
        <v>K1202</v>
      </c>
      <c r="F21" s="1" t="str" cm="1">
        <f t="array" ref="F21">_xlfn.IFS(LEFT($C21,1)="p","부장",LEFT($C21,1)="k","과장",LEFT($C21,1)="d","대리",LEFT($C21,1)="s","사원")</f>
        <v>과장</v>
      </c>
      <c r="G21" s="10">
        <v>1350000</v>
      </c>
      <c r="H21" s="10">
        <v>67500</v>
      </c>
      <c r="I21" s="1" t="str" cm="1">
        <f t="array" ref="I21">fn비고(D21)</f>
        <v/>
      </c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0"/>
        <v>K0212</v>
      </c>
      <c r="F22" s="1" t="str" cm="1">
        <f t="array" ref="F22">_xlfn.IFS(LEFT($C22,1)="p","부장",LEFT($C22,1)="k","과장",LEFT($C22,1)="d","대리",LEFT($C22,1)="s","사원")</f>
        <v>과장</v>
      </c>
      <c r="G22" s="10">
        <v>1350000</v>
      </c>
      <c r="H22" s="10">
        <v>67500</v>
      </c>
      <c r="I22" s="1" t="str" cm="1">
        <f t="array" ref="I22">fn비고(D22)</f>
        <v/>
      </c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0"/>
        <v>K3204</v>
      </c>
      <c r="F23" s="1" t="str" cm="1">
        <f t="array" ref="F23">_xlfn.IFS(LEFT($C23,1)="p","부장",LEFT($C23,1)="k","과장",LEFT($C23,1)="d","대리",LEFT($C23,1)="s","사원")</f>
        <v>과장</v>
      </c>
      <c r="G23" s="10">
        <v>1350000</v>
      </c>
      <c r="H23" s="10">
        <v>67500</v>
      </c>
      <c r="I23" s="1" t="str" cm="1">
        <f t="array" ref="I23">fn비고(D23)</f>
        <v/>
      </c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0"/>
        <v>S6192</v>
      </c>
      <c r="F24" s="1" t="str" cm="1">
        <f t="array" ref="F24">_xlfn.IFS(LEFT($C24,1)="p","부장",LEFT($C24,1)="k","과장",LEFT($C24,1)="d","대리",LEFT($C24,1)="s","사원")</f>
        <v>사원</v>
      </c>
      <c r="G24" s="10">
        <v>1000000</v>
      </c>
      <c r="H24" s="10">
        <v>30000</v>
      </c>
      <c r="I24" s="1" t="str" cm="1">
        <f t="array" ref="I24">fn비고(D24)</f>
        <v/>
      </c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0"/>
        <v>K2213</v>
      </c>
      <c r="F25" s="1" t="str" cm="1">
        <f t="array" ref="F25">_xlfn.IFS(LEFT($C25,1)="p","부장",LEFT($C25,1)="k","과장",LEFT($C25,1)="d","대리",LEFT($C25,1)="s","사원")</f>
        <v>과장</v>
      </c>
      <c r="G25" s="10">
        <v>1350000</v>
      </c>
      <c r="H25" s="10">
        <v>67500</v>
      </c>
      <c r="I25" s="1" t="str" cm="1">
        <f t="array" ref="I25">fn비고(D25)</f>
        <v/>
      </c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0"/>
        <v>K0201</v>
      </c>
      <c r="F26" s="1" t="str" cm="1">
        <f t="array" ref="F26">_xlfn.IFS(LEFT($C26,1)="p","부장",LEFT($C26,1)="k","과장",LEFT($C26,1)="d","대리",LEFT($C26,1)="s","사원")</f>
        <v>과장</v>
      </c>
      <c r="G26" s="10">
        <v>1350000</v>
      </c>
      <c r="H26" s="10">
        <v>67500</v>
      </c>
      <c r="I26" s="1" t="str" cm="1">
        <f t="array" ref="I26">fn비고(D26)</f>
        <v/>
      </c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0"/>
        <v>D0159</v>
      </c>
      <c r="F27" s="1" t="str" cm="1">
        <f t="array" ref="F27">_xlfn.IFS(LEFT($C27,1)="p","부장",LEFT($C27,1)="k","과장",LEFT($C27,1)="d","대리",LEFT($C27,1)="s","사원")</f>
        <v>대리</v>
      </c>
      <c r="G27" s="10">
        <v>1200000</v>
      </c>
      <c r="H27" s="10">
        <v>84000</v>
      </c>
      <c r="I27" s="1" t="str" cm="1">
        <f t="array" ref="I27">fn비고(D27)</f>
        <v/>
      </c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0"/>
        <v>S1237</v>
      </c>
      <c r="F28" s="1" t="str" cm="1">
        <f t="array" ref="F28">_xlfn.IFS(LEFT($C28,1)="p","부장",LEFT($C28,1)="k","과장",LEFT($C28,1)="d","대리",LEFT($C28,1)="s","사원")</f>
        <v>사원</v>
      </c>
      <c r="G28" s="10">
        <v>1000000</v>
      </c>
      <c r="H28" s="10">
        <v>50000</v>
      </c>
      <c r="I28" s="1" t="str" cm="1">
        <f t="array" ref="I28">fn비고(D28)</f>
        <v/>
      </c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0"/>
        <v>P0073</v>
      </c>
      <c r="F29" s="1" t="str" cm="1">
        <f t="array" ref="F29">_xlfn.IFS(LEFT($C29,1)="p","부장",LEFT($C29,1)="k","과장",LEFT($C29,1)="d","대리",LEFT($C29,1)="s","사원")</f>
        <v>부장</v>
      </c>
      <c r="G29" s="10">
        <v>1450000</v>
      </c>
      <c r="H29" s="10">
        <v>101500</v>
      </c>
      <c r="I29" s="1" t="str" cm="1">
        <f t="array" ref="I29">fn비고(D29)</f>
        <v>장기근속</v>
      </c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0"/>
        <v>K0105</v>
      </c>
      <c r="F30" s="1" t="str" cm="1">
        <f t="array" ref="F30">_xlfn.IFS(LEFT($C30,1)="p","부장",LEFT($C30,1)="k","과장",LEFT($C30,1)="d","대리",LEFT($C30,1)="s","사원")</f>
        <v>과장</v>
      </c>
      <c r="G30" s="10">
        <v>1350000</v>
      </c>
      <c r="H30" s="10">
        <v>94500</v>
      </c>
      <c r="I30" s="1" t="str" cm="1">
        <f t="array" ref="I30">fn비고(D30)</f>
        <v>장기근속</v>
      </c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0"/>
        <v>D0221</v>
      </c>
      <c r="F31" s="1" t="str" cm="1">
        <f t="array" ref="F31">_xlfn.IFS(LEFT($C31,1)="p","부장",LEFT($C31,1)="k","과장",LEFT($C31,1)="d","대리",LEFT($C31,1)="s","사원")</f>
        <v>대리</v>
      </c>
      <c r="G31" s="10">
        <v>1200000</v>
      </c>
      <c r="H31" s="10">
        <v>60000</v>
      </c>
      <c r="I31" s="1" t="str" cm="1">
        <f t="array" ref="I31">fn비고(D31)</f>
        <v/>
      </c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0"/>
        <v>S3232</v>
      </c>
      <c r="F32" s="1" t="str" cm="1">
        <f t="array" ref="F32">_xlfn.IFS(LEFT($C32,1)="p","부장",LEFT($C32,1)="k","과장",LEFT($C32,1)="d","대리",LEFT($C32,1)="s","사원")</f>
        <v>사원</v>
      </c>
      <c r="G32" s="10">
        <v>1000000</v>
      </c>
      <c r="H32" s="10">
        <v>30000</v>
      </c>
      <c r="I32" s="1" t="str" cm="1">
        <f t="array" ref="I32">fn비고(D32)</f>
        <v/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0"/>
        <v>P0102</v>
      </c>
      <c r="F33" s="1" t="str" cm="1">
        <f t="array" ref="F33">_xlfn.IFS(LEFT($C33,1)="p","부장",LEFT($C33,1)="k","과장",LEFT($C33,1)="d","대리",LEFT($C33,1)="s","사원")</f>
        <v>부장</v>
      </c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0"/>
        <v>S3234</v>
      </c>
      <c r="F34" s="1" t="str" cm="1">
        <f t="array" ref="F34">_xlfn.IFS(LEFT($C34,1)="p","부장",LEFT($C34,1)="k","과장",LEFT($C34,1)="d","대리",LEFT($C34,1)="s","사원")</f>
        <v>사원</v>
      </c>
      <c r="G34" s="10">
        <v>1000000</v>
      </c>
      <c r="H34" s="10">
        <v>50000</v>
      </c>
      <c r="I34" s="1" t="str" cm="1">
        <f t="array" ref="I34">fn비고(D34)</f>
        <v/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0"/>
        <v>K0213</v>
      </c>
      <c r="F35" s="1" t="str" cm="1">
        <f t="array" ref="F35">_xlfn.IFS(LEFT($C35,1)="p","부장",LEFT($C35,1)="k","과장",LEFT($C35,1)="d","대리",LEFT($C35,1)="s","사원")</f>
        <v>과장</v>
      </c>
      <c r="G35" s="10">
        <v>1350000</v>
      </c>
      <c r="H35" s="10">
        <v>67500</v>
      </c>
      <c r="I35" s="1" t="str" cm="1">
        <f t="array" ref="I35">fn비고(D35)</f>
        <v/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0"/>
        <v>S5211</v>
      </c>
      <c r="F36" s="1" t="str" cm="1">
        <f t="array" ref="F36">_xlfn.IFS(LEFT($C36,1)="p","부장",LEFT($C36,1)="k","과장",LEFT($C36,1)="d","대리",LEFT($C36,1)="s","사원")</f>
        <v>사원</v>
      </c>
      <c r="G36" s="10">
        <v>1000000</v>
      </c>
      <c r="H36" s="10">
        <v>30000</v>
      </c>
      <c r="I36" s="1" t="str" cm="1">
        <f t="array" ref="I36">fn비고(D36)</f>
        <v/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0"/>
        <v>D2220</v>
      </c>
      <c r="F37" s="1" t="str" cm="1">
        <f t="array" ref="F37">_xlfn.IFS(LEFT($C37,1)="p","부장",LEFT($C37,1)="k","과장",LEFT($C37,1)="d","대리",LEFT($C37,1)="s","사원")</f>
        <v>대리</v>
      </c>
      <c r="G37" s="10">
        <v>1200000</v>
      </c>
      <c r="H37" s="10">
        <v>36000</v>
      </c>
      <c r="I37" s="1" t="str" cm="1">
        <f t="array" ref="I37">fn비고(D37)</f>
        <v/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0"/>
        <v>K4172</v>
      </c>
      <c r="F38" s="1" t="str" cm="1">
        <f t="array" ref="F38">_xlfn.IFS(LEFT($C38,1)="p","부장",LEFT($C38,1)="k","과장",LEFT($C38,1)="d","대리",LEFT($C38,1)="s","사원")</f>
        <v>과장</v>
      </c>
      <c r="G38" s="10">
        <v>1350000</v>
      </c>
      <c r="H38" s="10">
        <v>94500</v>
      </c>
      <c r="I38" s="1" t="str" cm="1">
        <f t="array" ref="I38">fn비고(D38)</f>
        <v/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0"/>
        <v>S2235</v>
      </c>
      <c r="F39" s="1" t="str" cm="1">
        <f t="array" ref="F39">_xlfn.IFS(LEFT($C39,1)="p","부장",LEFT($C39,1)="k","과장",LEFT($C39,1)="d","대리",LEFT($C39,1)="s","사원")</f>
        <v>사원</v>
      </c>
      <c r="G39" s="10">
        <v>1000000</v>
      </c>
      <c r="H39" s="10">
        <v>50000</v>
      </c>
      <c r="I39" s="1" t="str" cm="1">
        <f t="array" ref="I39">fn비고(D39)</f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6FF1C-0B74-4447-936E-588D2BEA7E7D}">
  <sheetPr codeName="Sheet8"/>
  <dimension ref="A1:F11"/>
  <sheetViews>
    <sheetView workbookViewId="0">
      <selection sqref="A1:F11"/>
    </sheetView>
  </sheetViews>
  <sheetFormatPr defaultRowHeight="16.5"/>
  <cols>
    <col min="3" max="6" width="10.25" customWidth="1"/>
  </cols>
  <sheetData>
    <row r="1" spans="1:6">
      <c r="A1" t="s">
        <v>0</v>
      </c>
      <c r="B1" t="s">
        <v>88</v>
      </c>
      <c r="C1" t="s">
        <v>90</v>
      </c>
      <c r="D1" t="s">
        <v>91</v>
      </c>
      <c r="E1" t="s">
        <v>92</v>
      </c>
      <c r="F1" t="s">
        <v>93</v>
      </c>
    </row>
    <row r="2" spans="1:6">
      <c r="A2" t="s">
        <v>178</v>
      </c>
      <c r="B2" t="s">
        <v>95</v>
      </c>
      <c r="C2">
        <v>76</v>
      </c>
      <c r="D2">
        <v>72</v>
      </c>
      <c r="E2">
        <v>100</v>
      </c>
      <c r="F2">
        <v>100</v>
      </c>
    </row>
    <row r="3" spans="1:6">
      <c r="A3" t="s">
        <v>94</v>
      </c>
      <c r="B3" t="s">
        <v>95</v>
      </c>
      <c r="C3">
        <v>52</v>
      </c>
      <c r="D3">
        <v>64</v>
      </c>
      <c r="E3">
        <v>70</v>
      </c>
      <c r="F3">
        <v>90</v>
      </c>
    </row>
    <row r="4" spans="1:6">
      <c r="A4" t="s">
        <v>179</v>
      </c>
      <c r="B4" t="s">
        <v>95</v>
      </c>
      <c r="C4">
        <v>40</v>
      </c>
      <c r="D4">
        <v>28</v>
      </c>
      <c r="E4">
        <v>0</v>
      </c>
      <c r="F4">
        <v>90</v>
      </c>
    </row>
    <row r="5" spans="1:6">
      <c r="A5" t="s">
        <v>180</v>
      </c>
      <c r="B5" t="s">
        <v>95</v>
      </c>
      <c r="C5">
        <v>40</v>
      </c>
      <c r="D5">
        <v>24</v>
      </c>
      <c r="E5">
        <v>80</v>
      </c>
      <c r="F5">
        <v>100</v>
      </c>
    </row>
    <row r="6" spans="1:6">
      <c r="A6" t="s">
        <v>102</v>
      </c>
      <c r="B6" t="s">
        <v>95</v>
      </c>
      <c r="C6">
        <v>52</v>
      </c>
      <c r="D6">
        <v>48</v>
      </c>
      <c r="E6">
        <v>0</v>
      </c>
      <c r="F6">
        <v>100</v>
      </c>
    </row>
    <row r="7" spans="1:6">
      <c r="A7" t="s">
        <v>103</v>
      </c>
      <c r="B7" t="s">
        <v>95</v>
      </c>
      <c r="C7">
        <v>64</v>
      </c>
      <c r="D7">
        <v>40</v>
      </c>
      <c r="E7">
        <v>90</v>
      </c>
      <c r="F7">
        <v>100</v>
      </c>
    </row>
    <row r="8" spans="1:6">
      <c r="A8" t="s">
        <v>181</v>
      </c>
      <c r="B8" t="s">
        <v>95</v>
      </c>
      <c r="C8">
        <v>52</v>
      </c>
      <c r="D8">
        <v>36</v>
      </c>
      <c r="E8">
        <v>80</v>
      </c>
      <c r="F8">
        <v>80</v>
      </c>
    </row>
    <row r="9" spans="1:6">
      <c r="A9" t="s">
        <v>112</v>
      </c>
      <c r="B9" t="s">
        <v>95</v>
      </c>
      <c r="C9">
        <v>68</v>
      </c>
      <c r="D9">
        <v>72</v>
      </c>
      <c r="E9">
        <v>100</v>
      </c>
      <c r="F9">
        <v>100</v>
      </c>
    </row>
    <row r="10" spans="1:6">
      <c r="A10" t="s">
        <v>106</v>
      </c>
      <c r="B10" t="s">
        <v>95</v>
      </c>
      <c r="C10">
        <v>64</v>
      </c>
      <c r="D10">
        <v>56</v>
      </c>
      <c r="E10">
        <v>90</v>
      </c>
      <c r="F10">
        <v>100</v>
      </c>
    </row>
    <row r="11" spans="1:6">
      <c r="A11" t="s">
        <v>107</v>
      </c>
      <c r="B11" t="s">
        <v>95</v>
      </c>
      <c r="C11">
        <v>68</v>
      </c>
      <c r="D11">
        <v>60</v>
      </c>
      <c r="E11">
        <v>100</v>
      </c>
      <c r="F11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E5" sqref="E5"/>
    </sheetView>
  </sheetViews>
  <sheetFormatPr defaultRowHeight="16.5"/>
  <cols>
    <col min="1" max="1" width="9.375" bestFit="1" customWidth="1"/>
    <col min="2" max="5" width="15.25" bestFit="1" customWidth="1"/>
  </cols>
  <sheetData>
    <row r="2" spans="1:5">
      <c r="A2" s="56" t="s">
        <v>0</v>
      </c>
      <c r="B2" t="s">
        <v>173</v>
      </c>
    </row>
    <row r="4" spans="1:5">
      <c r="A4" s="56" t="s">
        <v>88</v>
      </c>
      <c r="B4" t="s">
        <v>174</v>
      </c>
      <c r="C4" t="s">
        <v>175</v>
      </c>
      <c r="D4" t="s">
        <v>176</v>
      </c>
      <c r="E4" t="s">
        <v>177</v>
      </c>
    </row>
    <row r="5" spans="1:5">
      <c r="A5" t="s">
        <v>95</v>
      </c>
      <c r="B5" s="57">
        <v>57.6</v>
      </c>
      <c r="C5" s="57">
        <v>50</v>
      </c>
      <c r="D5" s="57">
        <v>71</v>
      </c>
      <c r="E5" s="57">
        <v>96</v>
      </c>
    </row>
    <row r="6" spans="1:5">
      <c r="A6" t="s">
        <v>111</v>
      </c>
      <c r="B6" s="57">
        <v>57.333333333333336</v>
      </c>
      <c r="C6" s="57">
        <v>54</v>
      </c>
      <c r="D6" s="57">
        <v>89.166666666666671</v>
      </c>
      <c r="E6" s="57">
        <v>91.666666666666671</v>
      </c>
    </row>
    <row r="7" spans="1:5">
      <c r="A7" t="s">
        <v>98</v>
      </c>
      <c r="B7" s="57">
        <v>44</v>
      </c>
      <c r="C7" s="57">
        <v>47</v>
      </c>
      <c r="D7" s="57">
        <v>77.5</v>
      </c>
      <c r="E7" s="57">
        <v>91.25</v>
      </c>
    </row>
    <row r="8" spans="1:5">
      <c r="A8" t="s">
        <v>101</v>
      </c>
      <c r="B8" s="57">
        <v>56</v>
      </c>
      <c r="C8" s="57">
        <v>62.285714285714285</v>
      </c>
      <c r="D8" s="57">
        <v>90</v>
      </c>
      <c r="E8" s="57">
        <v>98.571428571428569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J22" sqref="J22"/>
    </sheetView>
  </sheetViews>
  <sheetFormatPr defaultRowHeight="16.5"/>
  <cols>
    <col min="4" max="8" width="9.875" customWidth="1"/>
  </cols>
  <sheetData>
    <row r="2" spans="1:8">
      <c r="A2" s="48" t="s">
        <v>0</v>
      </c>
      <c r="B2" s="48" t="s">
        <v>88</v>
      </c>
      <c r="C2" s="48" t="s">
        <v>43</v>
      </c>
      <c r="D2" s="48" t="s">
        <v>153</v>
      </c>
      <c r="E2" s="48"/>
      <c r="F2" s="48"/>
      <c r="G2" s="48"/>
      <c r="H2" s="48"/>
    </row>
    <row r="3" spans="1:8">
      <c r="A3" s="48"/>
      <c r="B3" s="48"/>
      <c r="C3" s="48"/>
      <c r="D3" s="40" t="s">
        <v>89</v>
      </c>
      <c r="E3" s="40" t="s">
        <v>90</v>
      </c>
      <c r="F3" s="40" t="s">
        <v>91</v>
      </c>
      <c r="G3" s="40" t="s">
        <v>92</v>
      </c>
      <c r="H3" s="40" t="s">
        <v>93</v>
      </c>
    </row>
    <row r="4" spans="1:8">
      <c r="A4" s="37" t="s">
        <v>94</v>
      </c>
      <c r="B4" s="38" t="s">
        <v>95</v>
      </c>
      <c r="C4" s="38" t="s">
        <v>96</v>
      </c>
      <c r="D4" s="11">
        <v>70</v>
      </c>
      <c r="E4" s="11">
        <v>52</v>
      </c>
      <c r="F4" s="11">
        <v>64</v>
      </c>
      <c r="G4" s="11">
        <v>92</v>
      </c>
      <c r="H4" s="39">
        <v>8</v>
      </c>
    </row>
    <row r="5" spans="1:8">
      <c r="A5" s="31" t="s">
        <v>112</v>
      </c>
      <c r="B5" s="30" t="s">
        <v>95</v>
      </c>
      <c r="C5" s="30" t="s">
        <v>96</v>
      </c>
      <c r="D5" s="32">
        <v>90</v>
      </c>
      <c r="E5" s="32">
        <v>68</v>
      </c>
      <c r="F5" s="32">
        <v>72</v>
      </c>
      <c r="G5" s="32">
        <v>69</v>
      </c>
      <c r="H5" s="33">
        <v>36</v>
      </c>
    </row>
    <row r="6" spans="1:8">
      <c r="A6" s="29" t="s">
        <v>102</v>
      </c>
      <c r="B6" s="30" t="s">
        <v>95</v>
      </c>
      <c r="C6" s="30" t="s">
        <v>99</v>
      </c>
      <c r="D6" s="32">
        <v>70</v>
      </c>
      <c r="E6" s="32">
        <v>52</v>
      </c>
      <c r="F6" s="32">
        <v>48</v>
      </c>
      <c r="G6" s="32">
        <v>83</v>
      </c>
      <c r="H6" s="33">
        <v>65</v>
      </c>
    </row>
    <row r="7" spans="1:8">
      <c r="A7" s="29" t="s">
        <v>103</v>
      </c>
      <c r="B7" s="30" t="s">
        <v>95</v>
      </c>
      <c r="C7" s="30" t="s">
        <v>99</v>
      </c>
      <c r="D7" s="32">
        <v>80</v>
      </c>
      <c r="E7" s="32">
        <v>64</v>
      </c>
      <c r="F7" s="32">
        <v>40</v>
      </c>
      <c r="G7" s="32">
        <v>0</v>
      </c>
      <c r="H7" s="33">
        <v>74</v>
      </c>
    </row>
    <row r="8" spans="1:8">
      <c r="A8" s="29" t="s">
        <v>106</v>
      </c>
      <c r="B8" s="30" t="s">
        <v>95</v>
      </c>
      <c r="C8" s="30" t="s">
        <v>99</v>
      </c>
      <c r="D8" s="32">
        <v>70</v>
      </c>
      <c r="E8" s="32">
        <v>64</v>
      </c>
      <c r="F8" s="32">
        <v>56</v>
      </c>
      <c r="G8" s="32">
        <v>40</v>
      </c>
      <c r="H8" s="33">
        <v>12</v>
      </c>
    </row>
    <row r="9" spans="1:8">
      <c r="A9" s="29" t="s">
        <v>107</v>
      </c>
      <c r="B9" s="30" t="s">
        <v>95</v>
      </c>
      <c r="C9" s="30" t="s">
        <v>99</v>
      </c>
      <c r="D9" s="32">
        <v>80</v>
      </c>
      <c r="E9" s="32">
        <v>68</v>
      </c>
      <c r="F9" s="32">
        <v>60</v>
      </c>
      <c r="G9" s="32">
        <v>75</v>
      </c>
      <c r="H9" s="33">
        <v>34</v>
      </c>
    </row>
    <row r="10" spans="1:8">
      <c r="A10" s="31" t="s">
        <v>108</v>
      </c>
      <c r="B10" s="30" t="s">
        <v>98</v>
      </c>
      <c r="C10" s="30" t="s">
        <v>96</v>
      </c>
      <c r="D10" s="32">
        <v>100</v>
      </c>
      <c r="E10" s="32">
        <v>72</v>
      </c>
      <c r="F10" s="32">
        <v>80</v>
      </c>
      <c r="G10" s="32">
        <v>83</v>
      </c>
      <c r="H10" s="33">
        <v>85</v>
      </c>
    </row>
    <row r="11" spans="1:8">
      <c r="A11" s="29" t="s">
        <v>97</v>
      </c>
      <c r="B11" s="30" t="s">
        <v>98</v>
      </c>
      <c r="C11" s="30" t="s">
        <v>99</v>
      </c>
      <c r="D11" s="32">
        <v>80</v>
      </c>
      <c r="E11" s="32">
        <v>56</v>
      </c>
      <c r="F11" s="32">
        <v>56</v>
      </c>
      <c r="G11" s="32">
        <v>89</v>
      </c>
      <c r="H11" s="33">
        <v>27</v>
      </c>
    </row>
    <row r="12" spans="1:8">
      <c r="A12" s="29" t="s">
        <v>104</v>
      </c>
      <c r="B12" s="30" t="s">
        <v>98</v>
      </c>
      <c r="C12" s="30" t="s">
        <v>99</v>
      </c>
      <c r="D12" s="32">
        <v>50</v>
      </c>
      <c r="E12" s="32">
        <v>0</v>
      </c>
      <c r="F12" s="32">
        <v>0</v>
      </c>
      <c r="G12" s="32">
        <v>93</v>
      </c>
      <c r="H12" s="33">
        <v>58</v>
      </c>
    </row>
    <row r="13" spans="1:8">
      <c r="A13" s="29" t="s">
        <v>105</v>
      </c>
      <c r="B13" s="30" t="s">
        <v>98</v>
      </c>
      <c r="C13" s="30" t="s">
        <v>99</v>
      </c>
      <c r="D13" s="32">
        <v>100</v>
      </c>
      <c r="E13" s="32">
        <v>32</v>
      </c>
      <c r="F13" s="32">
        <v>48</v>
      </c>
      <c r="G13" s="32">
        <v>76</v>
      </c>
      <c r="H13" s="33">
        <v>88</v>
      </c>
    </row>
    <row r="14" spans="1:8">
      <c r="A14" s="29" t="s">
        <v>100</v>
      </c>
      <c r="B14" s="30" t="s">
        <v>101</v>
      </c>
      <c r="C14" s="30" t="s">
        <v>99</v>
      </c>
      <c r="D14" s="32">
        <v>70</v>
      </c>
      <c r="E14" s="32">
        <v>48</v>
      </c>
      <c r="F14" s="32">
        <v>64</v>
      </c>
      <c r="G14" s="32">
        <v>54</v>
      </c>
      <c r="H14" s="33">
        <v>75</v>
      </c>
    </row>
    <row r="15" spans="1:8">
      <c r="A15" s="29" t="s">
        <v>109</v>
      </c>
      <c r="B15" s="30" t="s">
        <v>101</v>
      </c>
      <c r="C15" s="30" t="s">
        <v>99</v>
      </c>
      <c r="D15" s="32">
        <v>100</v>
      </c>
      <c r="E15" s="32">
        <v>36</v>
      </c>
      <c r="F15" s="32">
        <v>48</v>
      </c>
      <c r="G15" s="32">
        <v>82</v>
      </c>
      <c r="H15" s="33">
        <v>98</v>
      </c>
    </row>
    <row r="16" spans="1:8">
      <c r="A16" s="31" t="s">
        <v>113</v>
      </c>
      <c r="B16" s="30" t="s">
        <v>111</v>
      </c>
      <c r="C16" s="30" t="s">
        <v>96</v>
      </c>
      <c r="D16" s="32">
        <v>90</v>
      </c>
      <c r="E16" s="32">
        <v>64</v>
      </c>
      <c r="F16" s="32">
        <v>76</v>
      </c>
      <c r="G16" s="32">
        <v>62</v>
      </c>
      <c r="H16" s="33">
        <v>97</v>
      </c>
    </row>
    <row r="17" spans="1:14">
      <c r="A17" s="58" t="s">
        <v>110</v>
      </c>
      <c r="B17" s="34" t="s">
        <v>111</v>
      </c>
      <c r="C17" s="34" t="s">
        <v>99</v>
      </c>
      <c r="D17" s="35">
        <v>90</v>
      </c>
      <c r="E17" s="35">
        <v>48</v>
      </c>
      <c r="F17" s="35">
        <v>44</v>
      </c>
      <c r="G17" s="35">
        <v>19</v>
      </c>
      <c r="H17" s="36">
        <v>24</v>
      </c>
    </row>
    <row r="19" spans="1:14">
      <c r="N19" t="s">
        <v>154</v>
      </c>
    </row>
  </sheetData>
  <sortState xmlns:xlrd2="http://schemas.microsoft.com/office/spreadsheetml/2017/richdata2" ref="A4:H17">
    <sortCondition ref="B4:B17" customList="기술부,영업부,총무부,기획부"/>
    <sortCondition sortBy="cellColor" ref="A4:A17" dxfId="2"/>
  </sortState>
  <mergeCells count="4">
    <mergeCell ref="A2:A3"/>
    <mergeCell ref="B2:B3"/>
    <mergeCell ref="C2:C3"/>
    <mergeCell ref="D2:H2"/>
  </mergeCells>
  <phoneticPr fontId="2" type="noConversion"/>
  <dataValidations count="1">
    <dataValidation type="custom" errorStyle="information" allowBlank="1" showInputMessage="1" showErrorMessage="1" errorTitle="입력오류" error="다시 입력하세요!_x000a_" promptTitle="정수입력" prompt="0~100에 해당하는 숫자만 입력가능" sqref="E4:E17" xr:uid="{10871895-60D0-45AC-A812-977A51AFAA58}">
      <formula1>AND($E4&lt;=100,$E4&gt;=0)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workbookViewId="0">
      <selection activeCell="K20" sqref="K20"/>
    </sheetView>
  </sheetViews>
  <sheetFormatPr defaultRowHeight="16.5"/>
  <cols>
    <col min="2" max="2" width="16.5" bestFit="1" customWidth="1"/>
    <col min="3" max="4" width="10.625" bestFit="1" customWidth="1"/>
    <col min="6" max="6" width="9.625" customWidth="1"/>
    <col min="7" max="7" width="9.5" bestFit="1" customWidth="1"/>
  </cols>
  <sheetData>
    <row r="1" spans="1:7" ht="17.25">
      <c r="B1" s="49" t="s">
        <v>114</v>
      </c>
      <c r="C1" s="49"/>
      <c r="D1" s="49"/>
      <c r="E1" s="49"/>
      <c r="F1" s="49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F6"/>
  <sheetViews>
    <sheetView workbookViewId="0">
      <selection activeCell="F1" sqref="F1"/>
    </sheetView>
  </sheetViews>
  <sheetFormatPr defaultRowHeight="16.5"/>
  <cols>
    <col min="1" max="1" width="11" bestFit="1" customWidth="1"/>
    <col min="4" max="4" width="11" bestFit="1" customWidth="1"/>
  </cols>
  <sheetData>
    <row r="1" spans="1:6" ht="17.25" thickBot="1">
      <c r="A1" s="50" t="s">
        <v>132</v>
      </c>
      <c r="B1" s="51"/>
      <c r="C1" s="51"/>
      <c r="D1" s="52"/>
      <c r="F1" t="s">
        <v>182</v>
      </c>
    </row>
    <row r="2" spans="1:6" ht="17.25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6">
      <c r="A3" s="18" t="s">
        <v>137</v>
      </c>
      <c r="B3" s="53">
        <v>120</v>
      </c>
      <c r="C3" s="19">
        <v>108</v>
      </c>
      <c r="D3" s="20">
        <f>C3/B3</f>
        <v>0.9</v>
      </c>
    </row>
    <row r="4" spans="1:6">
      <c r="A4" s="21" t="s">
        <v>138</v>
      </c>
      <c r="B4" s="54">
        <v>140</v>
      </c>
      <c r="C4" s="22">
        <v>77</v>
      </c>
      <c r="D4" s="23">
        <f>C4/B4</f>
        <v>0.55000000000000004</v>
      </c>
    </row>
    <row r="5" spans="1:6">
      <c r="A5" s="21" t="s">
        <v>139</v>
      </c>
      <c r="B5" s="54">
        <v>115</v>
      </c>
      <c r="C5" s="22">
        <v>125</v>
      </c>
      <c r="D5" s="23">
        <f>C5/B5</f>
        <v>1.0869565217391304</v>
      </c>
    </row>
    <row r="6" spans="1:6" ht="17.25" thickBot="1">
      <c r="A6" s="24" t="s">
        <v>140</v>
      </c>
      <c r="B6" s="55">
        <v>90</v>
      </c>
      <c r="C6" s="25">
        <v>72</v>
      </c>
      <c r="D6" s="26">
        <f>C6/B6</f>
        <v>0.8</v>
      </c>
    </row>
  </sheetData>
  <mergeCells count="1">
    <mergeCell ref="A1:D1"/>
  </mergeCells>
  <phoneticPr fontId="2" type="noConversion"/>
  <conditionalFormatting sqref="D3:D6">
    <cfRule type="expression" dxfId="0" priority="1">
      <formula>$D3&gt;=100%</formula>
    </cfRule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/>
  </sheetViews>
  <sheetFormatPr defaultRowHeight="16.5"/>
  <sheetData>
    <row r="1" spans="1:8">
      <c r="A1" t="s">
        <v>141</v>
      </c>
    </row>
    <row r="3" spans="1:8">
      <c r="A3" s="27" t="s">
        <v>142</v>
      </c>
      <c r="B3" s="27" t="s">
        <v>143</v>
      </c>
      <c r="C3" s="27" t="s">
        <v>144</v>
      </c>
      <c r="D3" s="27" t="s">
        <v>145</v>
      </c>
      <c r="G3" s="27" t="s">
        <v>143</v>
      </c>
      <c r="H3" s="27" t="s">
        <v>146</v>
      </c>
    </row>
    <row r="4" spans="1:8">
      <c r="A4">
        <v>1</v>
      </c>
      <c r="B4" t="s">
        <v>147</v>
      </c>
      <c r="C4">
        <v>10</v>
      </c>
      <c r="D4" s="28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8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8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447675</xdr:colOff>
                <xdr:row>0</xdr:row>
                <xdr:rowOff>209550</xdr:rowOff>
              </from>
              <to>
                <xdr:col>5</xdr:col>
                <xdr:colOff>600075</xdr:colOff>
                <xdr:row>3</xdr:row>
                <xdr:rowOff>142875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Haksa-12</cp:lastModifiedBy>
  <dcterms:created xsi:type="dcterms:W3CDTF">2023-05-11T11:47:16Z</dcterms:created>
  <dcterms:modified xsi:type="dcterms:W3CDTF">2024-10-21T03:20:13Z</dcterms:modified>
</cp:coreProperties>
</file>