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64CA151-5A5B-428A-3C10-775976492406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8244e465a82164/바탕 화면/"/>
    </mc:Choice>
  </mc:AlternateContent>
  <xr:revisionPtr revIDLastSave="0" documentId="8_{08D64F9A-DF2D-44BF-B69F-CF06DF2B9E59}" xr6:coauthVersionLast="45" xr6:coauthVersionMax="45" xr10:uidLastSave="{00000000-0000-0000-0000-000000000000}"/>
  <bookViews>
    <workbookView xWindow="11568" yWindow="144" windowWidth="11280" windowHeight="1209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H23" i="5"/>
  <c r="H13" i="5"/>
  <c r="H25" i="5" s="1"/>
  <c r="D26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C14" i="5"/>
  <c r="C26" i="5" s="1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<sst xmlns="http://schemas.openxmlformats.org/spreadsheetml/2006/main" count="348" uniqueCount="264">
  <si>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</si>
  <si>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</si>
  <si>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</si>
  <si>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</si>
  <si>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</si>
  <si>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</si>
  <si>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</si>
  <si>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</si>
  <si>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</si>
  <si>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</si>
  <si>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</si>
  <si>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</si>
  <si>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</si>
  <si>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</si>
  <si>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</si>
  <si>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</si>
  <si>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</si>
  <si>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</si>
  <si>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</si>
  <si>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</si>
  <si>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</si>
  <si>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</si>
  <si>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</si>
  <si>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</si>
  <si>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</si>
  <si>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</si>
  <si>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</si>
  <si>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</si>
  <si>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</si>
  <si>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</si>
  <si>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</si>
  <si>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</si>
  <si>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</si>
  <si>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</si>
  <si>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</si>
  <si>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</si>
  <si>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</si>
  <si>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</si>
  <si>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</si>
  <si>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</si>
  <si>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</si>
  <si>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</si>
  <si>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</si>
  <si>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</si>
  <si>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</si>
  <si>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</si>
  <si>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</si>
  <si>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</si>
  <si>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</si>
  <si>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</si>
  <si>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</si>
  <si>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</si>
  <si>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</si>
  <si>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</si>
  <si>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</si>
  <si>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</si>
  <si>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</si>
  <si>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</si>
  <si>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</si>
  <si>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</si>
  <si>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</si>
  <si>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</si>
  <si>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</si>
  <si>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</si>
  <si>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</si>
  <si>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</si>
  <si>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</si>
  <si>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</si>
  <si>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</si>
  <si>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</si>
  <si>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</si>
  <si>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</si>
  <si>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</si>
  <si>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</si>
  <si>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</si>
  <si>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</si>
  <si>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</si>
  <si>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</si>
  <si>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</si>
  <si>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</si>
  <si>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</si>
  <si>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</si>
  <si>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</si>
  <si>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</si>
  <si>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</si>
  <si>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</si>
  <si>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</si>
  <si>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</si>
  <si>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</si>
  <si>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</si>
  <si>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</si>
  <si>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</si>
  <si>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</si>
  <si>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</si>
  <si>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</si>
  <si>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</si>
  <si>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</si>
  <si>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</si>
  <si>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</si>
  <si>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</si>
  <si>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</si>
  <si>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</si>
  <si>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</si>
  <si>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</si>
  <si>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</si>
  <si>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</si>
  <si>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</si>
  <si>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</si>
  <si>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</si>
  <si>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</si>
  <si>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</si>
  <si>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</si>
  <si>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</si>
  <si>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</si>
  <si>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</si>
  <si>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</si>
  <si>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</si>
  <si>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</si>
  <si>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</si>
  <si>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</si>
  <si>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</si>
  <si>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</si>
  <si>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</si>
  <si>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</si>
  <si>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</si>
  <si>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</si>
  <si>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</si>
  <si>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</si>
  <si>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</si>
  <si>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</si>
  <si>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</si>
  <si>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</si>
  <si>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</si>
  <si>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</si>
  <si>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</si>
  <si>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</si>
  <si>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</si>
  <si>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</si>
  <si>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</si>
  <si>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</si>
  <si>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</si>
  <si>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</si>
  <si>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</si>
  <si>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</si>
  <si>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</si>
  <si>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</si>
  <si>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</si>
  <si>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</si>
  <si>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</si>
  <si>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</si>
  <si>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</si>
  <si>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</si>
  <si>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</si>
  <si>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</si>
  <si>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</si>
  <si>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</si>
  <si>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</si>
  <si>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</si>
  <si>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</si>
  <si>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</si>
  <si>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</si>
  <si>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</si>
  <si>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</si>
  <si>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</si>
  <si>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</si>
  <si>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</si>
  <si>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</si>
  <si>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</si>
  <si>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</si>
  <si>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</si>
  <si>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</si>
  <si>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</si>
  <si>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</si>
  <si>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</si>
  <si>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</si>
  <si>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</si>
  <si>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</si>
  <si>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</si>
  <si>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</si>
  <si>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</si>
  <si>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</si>
  <si>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</si>
  <si>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</si>
  <si>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</si>
  <si>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</si>
  <si>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</si>
  <si>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</si>
  <si>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</si>
  <si>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</si>
  <si>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</si>
  <si>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</si>
  <si>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</si>
  <si>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</si>
  <si>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</si>
  <si>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</si>
  <si>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</si>
  <si>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</si>
  <si>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</si>
  <si>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</si>
  <si>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</si>
  <si>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</si>
  <si>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</si>
  <si>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</si>
  <si>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</si>
  <si>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</si>
  <si>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</si>
  <si>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</si>
  <si>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</si>
  <si>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</si>
  <si>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</si>
  <si>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</si>
  <si>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</si>
  <si>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</si>
  <si>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</si>
  <si>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</si>
  <si>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</si>
  <si>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</si>
  <si>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상품코드</t>
  </si>
  <si>
    <t>매입량</t>
  </si>
  <si>
    <t>매출량</t>
  </si>
  <si>
    <t>재고량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</si>
  <si>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</si>
  <si>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</si>
  <si>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</si>
  <si>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</si>
  <si>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</si>
  <si>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</si>
  <si>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</si>
  <si>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</si>
  <si>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</si>
  <si>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</si>
  <si>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</si>
  <si>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生産量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</si>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</sst>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2" xfId="2" applyFont="1" applyBorder="1">
      <alignment vertical="center"/>
    </xf>
    <xf numFmtId="0" fontId="0" fillId="0" borderId="13" xfId="0" applyBorder="1" applyAlignment="1">
      <alignment horizontal="center" vertical="center"/>
    </xf>
    <xf numFmtId="3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4" xfId="1" applyFont="1" applyBorder="1">
      <alignment vertical="center"/>
    </xf>
    <xf numFmtId="9" fontId="0" fillId="0" borderId="15" xfId="2" applyFont="1" applyBorder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헬멧</c:v>
                      </c:pt>
                      <c:pt idx="3">
                        <c:v>장갑</c:v>
                      </c:pt>
                      <c:pt idx="4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40000</c:v>
                      </c:pt>
                      <c:pt idx="3">
                        <c:v>25000</c:v>
                      </c:pt>
                      <c:pt idx="4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939151"/>
        <c:axId val="41665011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1665011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3939151"/>
        <c:crosses val="max"/>
        <c:crossBetween val="between"/>
        <c:majorUnit val="2000000"/>
      </c:valAx>
      <c:catAx>
        <c:axId val="4139391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665011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D988A07-ACC8-4E4D-B7EE-41A04CD7E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BCC332C-FCF3-45C5-97FB-B85CD5DBEB14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  <a:p>
          <a:pPr algn="l"/>
          <a:r>
            <a:rPr lang="en-US" altLang="ko-KR" sz="1100"/>
            <a:t>	</a:t>
          </a:r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응석" refreshedDate="46212.5977369213" createdVersion="6" refreshedVersion="6" minRefreshableVersion="3" recordCount="12" xr:uid="{ED73AEC8-AB3D-40B2-8B5B-363C92839EF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6416BB-1693-4DF2-A143-4E9CA03C748C}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E4B84F-AB5E-4146-BA12-560AE6569CEE}" name="표1" displayName="표1" ref="A3:H26" totalsRowShown="0" headerRowDxfId="0" dataDxfId="1" headerRowBorderDxfId="10" tableBorderDxfId="11">
  <autoFilter ref="A3:H26" xr:uid="{7DB2EE3F-DEBF-4DBC-BCA2-BAC0E1D4DA0B}"/>
  <tableColumns count="8">
    <tableColumn id="1" xr3:uid="{856C245F-1466-4A83-8E33-92306C2B3AE7}" name="성명" dataDxfId="9"/>
    <tableColumn id="2" xr3:uid="{3D5B4E68-45DC-4E50-ADD1-8312BE4C6277}" name="성별" dataDxfId="8"/>
    <tableColumn id="3" xr3:uid="{505B9C1F-B690-40EA-8684-0C2992853D04}" name="국어" dataDxfId="7"/>
    <tableColumn id="4" xr3:uid="{8FD736BE-0FA8-49AD-A3D1-55BA12F7F9EF}" name="영어" dataDxfId="6"/>
    <tableColumn id="5" xr3:uid="{4334D1E7-DF13-4253-8023-54E21D6769C9}" name="수학" dataDxfId="5"/>
    <tableColumn id="6" xr3:uid="{642092FE-7316-407D-9930-03FCF7A3F127}" name="과학" dataDxfId="4"/>
    <tableColumn id="7" xr3:uid="{AB5F5AD0-273D-49B5-8487-13D0EA7EA1D2}" name="사회" dataDxfId="3"/>
    <tableColumn id="8" xr3:uid="{C0000E30-BAF3-40FE-BAF7-5015E19D79F2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  <c r="F3" s="1" t="s">
        <v>238</v>
      </c>
    </row>
    <row r="4" spans="1:6" x14ac:dyDescent="0.4">
      <c r="A4" s="1" t="s">
        <v>239</v>
      </c>
      <c r="B4" s="1" t="s">
        <v>245</v>
      </c>
      <c r="C4" s="1" t="s">
        <v>251</v>
      </c>
      <c r="D4" s="1" t="s">
        <v>255</v>
      </c>
      <c r="E4" s="2">
        <v>1500</v>
      </c>
      <c r="F4" s="1" t="s">
        <v>261</v>
      </c>
    </row>
    <row r="5" spans="1:6" x14ac:dyDescent="0.4">
      <c r="A5" s="1" t="s">
        <v>240</v>
      </c>
      <c r="B5" s="1" t="s">
        <v>246</v>
      </c>
      <c r="C5" s="1" t="s">
        <v>252</v>
      </c>
      <c r="D5" s="1" t="s">
        <v>256</v>
      </c>
      <c r="E5" s="2">
        <v>2000</v>
      </c>
      <c r="F5" s="1" t="s">
        <v>262</v>
      </c>
    </row>
    <row r="6" spans="1:6" x14ac:dyDescent="0.4">
      <c r="A6" s="1" t="s">
        <v>241</v>
      </c>
      <c r="B6" s="1" t="s">
        <v>247</v>
      </c>
      <c r="C6" s="1" t="s">
        <v>253</v>
      </c>
      <c r="D6" s="1" t="s">
        <v>257</v>
      </c>
      <c r="E6" s="2">
        <v>3520</v>
      </c>
      <c r="F6" s="1" t="s">
        <v>262</v>
      </c>
    </row>
    <row r="7" spans="1:6" x14ac:dyDescent="0.4">
      <c r="A7" s="1" t="s">
        <v>242</v>
      </c>
      <c r="B7" s="1" t="s">
        <v>248</v>
      </c>
      <c r="C7" s="1" t="s">
        <v>254</v>
      </c>
      <c r="D7" s="1" t="s">
        <v>258</v>
      </c>
      <c r="E7" s="2">
        <v>1000</v>
      </c>
      <c r="F7" s="1" t="s">
        <v>263</v>
      </c>
    </row>
    <row r="8" spans="1:6" x14ac:dyDescent="0.4">
      <c r="A8" s="1" t="s">
        <v>243</v>
      </c>
      <c r="B8" s="1" t="s">
        <v>249</v>
      </c>
      <c r="C8" s="1" t="s">
        <v>251</v>
      </c>
      <c r="D8" s="1" t="s">
        <v>259</v>
      </c>
      <c r="E8" s="2">
        <v>800</v>
      </c>
      <c r="F8" s="1" t="s">
        <v>261</v>
      </c>
    </row>
    <row r="9" spans="1:6" x14ac:dyDescent="0.4">
      <c r="A9" s="1" t="s">
        <v>244</v>
      </c>
      <c r="B9" s="1" t="s">
        <v>250</v>
      </c>
      <c r="C9" s="1" t="s">
        <v>253</v>
      </c>
      <c r="D9" s="1" t="s">
        <v>260</v>
      </c>
      <c r="E9" s="2">
        <v>950</v>
      </c>
      <c r="F9" s="1" t="s">
        <v>262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27" t="s">
        <v>89</v>
      </c>
      <c r="B1" s="27"/>
      <c r="C1" s="27"/>
      <c r="D1" s="27"/>
      <c r="E1" s="27"/>
      <c r="F1" s="27"/>
      <c r="G1" s="27"/>
    </row>
    <row r="2" spans="1:7" ht="18.600000000000001" thickTop="1" thickBot="1" x14ac:dyDescent="0.45"/>
    <row r="3" spans="1:7" x14ac:dyDescent="0.4">
      <c r="A3" s="30" t="s">
        <v>90</v>
      </c>
      <c r="B3" s="31" t="s">
        <v>91</v>
      </c>
      <c r="C3" s="31" t="s">
        <v>92</v>
      </c>
      <c r="D3" s="31" t="s">
        <v>93</v>
      </c>
      <c r="E3" s="31" t="s">
        <v>94</v>
      </c>
      <c r="F3" s="31" t="s">
        <v>232</v>
      </c>
      <c r="G3" s="32" t="s">
        <v>95</v>
      </c>
    </row>
    <row r="4" spans="1:7" x14ac:dyDescent="0.4">
      <c r="A4" s="33" t="s">
        <v>96</v>
      </c>
      <c r="B4" s="28">
        <v>45874</v>
      </c>
      <c r="C4" s="11" t="s">
        <v>97</v>
      </c>
      <c r="D4" s="29">
        <v>1200</v>
      </c>
      <c r="E4" s="29">
        <v>1500</v>
      </c>
      <c r="F4" s="29">
        <v>1435</v>
      </c>
      <c r="G4" s="34">
        <f t="shared" ref="G4:G15" si="0">F4/E4</f>
        <v>0.95666666666666667</v>
      </c>
    </row>
    <row r="5" spans="1:7" x14ac:dyDescent="0.4">
      <c r="A5" s="33"/>
      <c r="B5" s="28">
        <v>45874</v>
      </c>
      <c r="C5" s="11" t="s">
        <v>98</v>
      </c>
      <c r="D5" s="29">
        <v>1200</v>
      </c>
      <c r="E5" s="29">
        <v>1500</v>
      </c>
      <c r="F5" s="29">
        <v>1518</v>
      </c>
      <c r="G5" s="34">
        <f t="shared" si="0"/>
        <v>1.012</v>
      </c>
    </row>
    <row r="6" spans="1:7" x14ac:dyDescent="0.4">
      <c r="A6" s="33"/>
      <c r="B6" s="28">
        <v>45874</v>
      </c>
      <c r="C6" s="11" t="s">
        <v>99</v>
      </c>
      <c r="D6" s="29">
        <v>2000</v>
      </c>
      <c r="E6" s="29">
        <v>1200</v>
      </c>
      <c r="F6" s="29">
        <v>1352</v>
      </c>
      <c r="G6" s="34">
        <f t="shared" si="0"/>
        <v>1.1266666666666667</v>
      </c>
    </row>
    <row r="7" spans="1:7" x14ac:dyDescent="0.4">
      <c r="A7" s="33" t="s">
        <v>100</v>
      </c>
      <c r="B7" s="28">
        <v>45875</v>
      </c>
      <c r="C7" s="11" t="s">
        <v>97</v>
      </c>
      <c r="D7" s="29">
        <v>2500</v>
      </c>
      <c r="E7" s="29">
        <v>1000</v>
      </c>
      <c r="F7" s="29">
        <v>1240</v>
      </c>
      <c r="G7" s="34">
        <f t="shared" si="0"/>
        <v>1.24</v>
      </c>
    </row>
    <row r="8" spans="1:7" x14ac:dyDescent="0.4">
      <c r="A8" s="33"/>
      <c r="B8" s="28">
        <v>45875</v>
      </c>
      <c r="C8" s="11" t="s">
        <v>98</v>
      </c>
      <c r="D8" s="29">
        <v>3000</v>
      </c>
      <c r="E8" s="29">
        <v>800</v>
      </c>
      <c r="F8" s="29">
        <v>786</v>
      </c>
      <c r="G8" s="34">
        <f t="shared" si="0"/>
        <v>0.98250000000000004</v>
      </c>
    </row>
    <row r="9" spans="1:7" x14ac:dyDescent="0.4">
      <c r="A9" s="33"/>
      <c r="B9" s="28">
        <v>45875</v>
      </c>
      <c r="C9" s="11" t="s">
        <v>99</v>
      </c>
      <c r="D9" s="29">
        <v>1800</v>
      </c>
      <c r="E9" s="29">
        <v>1400</v>
      </c>
      <c r="F9" s="29">
        <v>1385</v>
      </c>
      <c r="G9" s="34">
        <f t="shared" si="0"/>
        <v>0.98928571428571432</v>
      </c>
    </row>
    <row r="10" spans="1:7" x14ac:dyDescent="0.4">
      <c r="A10" s="33" t="s">
        <v>101</v>
      </c>
      <c r="B10" s="28">
        <v>45876</v>
      </c>
      <c r="C10" s="11" t="s">
        <v>97</v>
      </c>
      <c r="D10" s="29">
        <v>1500</v>
      </c>
      <c r="E10" s="29">
        <v>1300</v>
      </c>
      <c r="F10" s="29">
        <v>1389</v>
      </c>
      <c r="G10" s="34">
        <f t="shared" si="0"/>
        <v>1.0684615384615384</v>
      </c>
    </row>
    <row r="11" spans="1:7" x14ac:dyDescent="0.4">
      <c r="A11" s="33"/>
      <c r="B11" s="28">
        <v>45876</v>
      </c>
      <c r="C11" s="11" t="s">
        <v>98</v>
      </c>
      <c r="D11" s="29">
        <v>1150</v>
      </c>
      <c r="E11" s="29">
        <v>1600</v>
      </c>
      <c r="F11" s="29">
        <v>1579</v>
      </c>
      <c r="G11" s="34">
        <f t="shared" si="0"/>
        <v>0.98687499999999995</v>
      </c>
    </row>
    <row r="12" spans="1:7" x14ac:dyDescent="0.4">
      <c r="A12" s="33"/>
      <c r="B12" s="28">
        <v>45876</v>
      </c>
      <c r="C12" s="11" t="s">
        <v>99</v>
      </c>
      <c r="D12" s="29">
        <v>1000</v>
      </c>
      <c r="E12" s="29">
        <v>2000</v>
      </c>
      <c r="F12" s="29">
        <v>2168</v>
      </c>
      <c r="G12" s="34">
        <f t="shared" si="0"/>
        <v>1.0840000000000001</v>
      </c>
    </row>
    <row r="13" spans="1:7" x14ac:dyDescent="0.4">
      <c r="A13" s="33" t="s">
        <v>102</v>
      </c>
      <c r="B13" s="28">
        <v>45877</v>
      </c>
      <c r="C13" s="11" t="s">
        <v>97</v>
      </c>
      <c r="D13" s="29">
        <v>950</v>
      </c>
      <c r="E13" s="29">
        <v>2500</v>
      </c>
      <c r="F13" s="29">
        <v>2579</v>
      </c>
      <c r="G13" s="34">
        <f t="shared" si="0"/>
        <v>1.0316000000000001</v>
      </c>
    </row>
    <row r="14" spans="1:7" x14ac:dyDescent="0.4">
      <c r="A14" s="33"/>
      <c r="B14" s="28">
        <v>45877</v>
      </c>
      <c r="C14" s="11" t="s">
        <v>98</v>
      </c>
      <c r="D14" s="29">
        <v>1100</v>
      </c>
      <c r="E14" s="29">
        <v>1600</v>
      </c>
      <c r="F14" s="29">
        <v>1589</v>
      </c>
      <c r="G14" s="34">
        <f t="shared" si="0"/>
        <v>0.99312500000000004</v>
      </c>
    </row>
    <row r="15" spans="1:7" ht="18" thickBot="1" x14ac:dyDescent="0.45">
      <c r="A15" s="35"/>
      <c r="B15" s="36">
        <v>45877</v>
      </c>
      <c r="C15" s="37" t="s">
        <v>99</v>
      </c>
      <c r="D15" s="38">
        <v>3200</v>
      </c>
      <c r="E15" s="38">
        <v>800</v>
      </c>
      <c r="F15" s="38">
        <v>872</v>
      </c>
      <c r="G15" s="39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F14"/>
  <sheetViews>
    <sheetView workbookViewId="0">
      <selection activeCell="E12" sqref="E12"/>
    </sheetView>
  </sheetViews>
  <sheetFormatPr defaultRowHeight="17.399999999999999" x14ac:dyDescent="0.4"/>
  <cols>
    <col min="1" max="1" width="3.59765625" customWidth="1"/>
  </cols>
  <sheetData>
    <row r="2" spans="2:6" x14ac:dyDescent="0.4">
      <c r="B2" t="s">
        <v>184</v>
      </c>
    </row>
    <row r="4" spans="2:6" x14ac:dyDescent="0.4">
      <c r="B4" t="s">
        <v>217</v>
      </c>
      <c r="C4" t="s">
        <v>218</v>
      </c>
      <c r="D4" t="s">
        <v>219</v>
      </c>
      <c r="E4" t="s">
        <v>220</v>
      </c>
      <c r="F4" t="s">
        <v>221</v>
      </c>
    </row>
    <row r="5" spans="2:6" x14ac:dyDescent="0.4">
      <c r="B5" t="s">
        <v>222</v>
      </c>
      <c r="C5">
        <v>1500</v>
      </c>
      <c r="D5">
        <v>1384</v>
      </c>
      <c r="E5">
        <v>116</v>
      </c>
      <c r="F5" s="26">
        <v>0.92</v>
      </c>
    </row>
    <row r="6" spans="2:6" x14ac:dyDescent="0.4">
      <c r="B6" t="s">
        <v>223</v>
      </c>
      <c r="C6">
        <v>1600</v>
      </c>
      <c r="D6">
        <v>1544</v>
      </c>
      <c r="E6">
        <v>56</v>
      </c>
      <c r="F6" s="26">
        <v>0.97</v>
      </c>
    </row>
    <row r="7" spans="2:6" x14ac:dyDescent="0.4">
      <c r="B7" t="s">
        <v>224</v>
      </c>
      <c r="C7">
        <v>2000</v>
      </c>
      <c r="D7">
        <v>1423</v>
      </c>
      <c r="E7">
        <v>577</v>
      </c>
      <c r="F7" s="26">
        <v>0.71</v>
      </c>
    </row>
    <row r="8" spans="2:6" x14ac:dyDescent="0.4">
      <c r="B8" t="s">
        <v>225</v>
      </c>
      <c r="C8">
        <v>1500</v>
      </c>
      <c r="D8">
        <v>1221</v>
      </c>
      <c r="E8">
        <v>279</v>
      </c>
      <c r="F8" s="26">
        <v>0.81</v>
      </c>
    </row>
    <row r="9" spans="2:6" x14ac:dyDescent="0.4">
      <c r="B9" t="s">
        <v>226</v>
      </c>
      <c r="C9">
        <v>1200</v>
      </c>
      <c r="D9">
        <v>1095</v>
      </c>
      <c r="E9">
        <v>105</v>
      </c>
      <c r="F9" s="26">
        <v>0.91</v>
      </c>
    </row>
    <row r="10" spans="2:6" x14ac:dyDescent="0.4">
      <c r="B10" t="s">
        <v>227</v>
      </c>
      <c r="C10">
        <v>1000</v>
      </c>
      <c r="D10">
        <v>912</v>
      </c>
      <c r="E10">
        <v>88</v>
      </c>
      <c r="F10" s="26">
        <v>0.91</v>
      </c>
    </row>
    <row r="11" spans="2:6" x14ac:dyDescent="0.4">
      <c r="B11" t="s">
        <v>228</v>
      </c>
      <c r="C11">
        <v>1200</v>
      </c>
      <c r="D11">
        <v>965</v>
      </c>
      <c r="E11">
        <v>235</v>
      </c>
      <c r="F11" s="26">
        <v>0.8</v>
      </c>
    </row>
    <row r="12" spans="2:6" x14ac:dyDescent="0.4">
      <c r="B12" t="s">
        <v>229</v>
      </c>
      <c r="C12">
        <v>1000</v>
      </c>
      <c r="D12">
        <v>769</v>
      </c>
      <c r="E12">
        <v>231</v>
      </c>
      <c r="F12" s="26">
        <v>0.77</v>
      </c>
    </row>
    <row r="13" spans="2:6" x14ac:dyDescent="0.4">
      <c r="B13" t="s">
        <v>230</v>
      </c>
      <c r="C13">
        <v>1500</v>
      </c>
      <c r="D13">
        <v>1426</v>
      </c>
      <c r="E13">
        <v>74</v>
      </c>
      <c r="F13" s="26">
        <v>0.95</v>
      </c>
    </row>
    <row r="14" spans="2:6" x14ac:dyDescent="0.4">
      <c r="B14" t="s">
        <v>231</v>
      </c>
      <c r="C14">
        <v>1800</v>
      </c>
      <c r="D14">
        <v>1698</v>
      </c>
      <c r="E14">
        <v>102</v>
      </c>
      <c r="F14" s="26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5" workbookViewId="0">
      <selection activeCell="D31" sqref="D31:E31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IF(D3/POWER(C3,2)&gt;=25,"비만",IF(D3/POWER(C3,2)&gt;=20,"정상","저체중"))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IF(AND(AVERAGE(H3+I3)&gt;=80,J3&gt;=70),"합격","")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IF(D4/POWER(C4,2)&gt;=25,"비만",IF(D4/POWER(C4,2)&gt;=20,"정상","저체중"))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IF(AND(AVERAGE(H4+I4)&gt;=80,J4&gt;=70),"합격","")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>합격</v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>합격</v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4" t="s">
        <v>71</v>
      </c>
      <c r="B26" s="15"/>
      <c r="C26" s="15"/>
      <c r="D26" s="16"/>
      <c r="E26" s="6">
        <f>ROUNDDOWN(DAVERAGE(A15:E25,5,$B$15:$B$16),2)</f>
        <v>207.66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7" t="s">
        <v>188</v>
      </c>
      <c r="E29" s="17"/>
    </row>
    <row r="30" spans="1:15" x14ac:dyDescent="0.4">
      <c r="A30" s="6" t="s">
        <v>189</v>
      </c>
      <c r="B30" s="6" t="s">
        <v>79</v>
      </c>
      <c r="C30" s="6" t="s">
        <v>47</v>
      </c>
      <c r="D30" s="12" t="e">
        <f>LEFT(A30,4)&amp;"년-"&amp;VLOOKUP(MID(A30,6,1),$G$37:$H$39,2,FALSE)</f>
        <v>#N/A</v>
      </c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12"/>
      <c r="E31" s="12"/>
    </row>
    <row r="32" spans="1:15" x14ac:dyDescent="0.4">
      <c r="A32" s="6" t="s">
        <v>191</v>
      </c>
      <c r="B32" s="6" t="s">
        <v>81</v>
      </c>
      <c r="C32" s="6" t="s">
        <v>47</v>
      </c>
      <c r="D32" s="12"/>
      <c r="E32" s="12"/>
    </row>
    <row r="33" spans="1:8" x14ac:dyDescent="0.4">
      <c r="A33" s="6" t="s">
        <v>192</v>
      </c>
      <c r="B33" s="6" t="s">
        <v>82</v>
      </c>
      <c r="C33" s="6" t="s">
        <v>56</v>
      </c>
      <c r="D33" s="12"/>
      <c r="E33" s="12"/>
    </row>
    <row r="34" spans="1:8" x14ac:dyDescent="0.4">
      <c r="A34" s="6" t="s">
        <v>193</v>
      </c>
      <c r="B34" s="6" t="s">
        <v>83</v>
      </c>
      <c r="C34" s="6" t="s">
        <v>56</v>
      </c>
      <c r="D34" s="12"/>
      <c r="E34" s="12"/>
    </row>
    <row r="35" spans="1:8" x14ac:dyDescent="0.4">
      <c r="A35" s="6" t="s">
        <v>194</v>
      </c>
      <c r="B35" s="6" t="s">
        <v>84</v>
      </c>
      <c r="C35" s="6" t="s">
        <v>56</v>
      </c>
      <c r="D35" s="12"/>
      <c r="E35" s="12"/>
      <c r="G35" s="13" t="s">
        <v>195</v>
      </c>
      <c r="H35" s="13"/>
    </row>
    <row r="36" spans="1:8" x14ac:dyDescent="0.4">
      <c r="A36" s="6" t="s">
        <v>196</v>
      </c>
      <c r="B36" s="6" t="s">
        <v>85</v>
      </c>
      <c r="C36" s="6" t="s">
        <v>47</v>
      </c>
      <c r="D36" s="12"/>
      <c r="E36" s="1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2"/>
      <c r="E37" s="1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2"/>
      <c r="E38" s="1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2"/>
      <c r="E39" s="1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0" workbookViewId="0">
      <selection activeCell="C8" sqref="C8"/>
    </sheetView>
  </sheetViews>
  <sheetFormatPr defaultRowHeight="17.399999999999999" outlineLevelRow="3" x14ac:dyDescent="0.4"/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22" t="s">
        <v>104</v>
      </c>
      <c r="B3" s="22" t="s">
        <v>38</v>
      </c>
      <c r="C3" s="22" t="s">
        <v>105</v>
      </c>
      <c r="D3" s="22" t="s">
        <v>106</v>
      </c>
      <c r="E3" s="22" t="s">
        <v>107</v>
      </c>
      <c r="F3" s="22" t="s">
        <v>108</v>
      </c>
      <c r="G3" s="22" t="s">
        <v>109</v>
      </c>
      <c r="H3" s="22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11"/>
      <c r="B13" s="19" t="s">
        <v>208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">
      <c r="A14" s="11"/>
      <c r="B14" s="19" t="s">
        <v>205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20"/>
      <c r="B23" s="21" t="s">
        <v>209</v>
      </c>
      <c r="C23" s="20"/>
      <c r="D23" s="20"/>
      <c r="E23" s="20"/>
      <c r="F23" s="20"/>
      <c r="G23" s="20"/>
      <c r="H23" s="20">
        <f>SUBTOTAL(1,H15:H22)</f>
        <v>400.75</v>
      </c>
    </row>
    <row r="24" spans="1:8" outlineLevel="1" x14ac:dyDescent="0.4">
      <c r="A24" s="20"/>
      <c r="B24" s="21" t="s">
        <v>206</v>
      </c>
      <c r="C24" s="20">
        <f>SUBTOTAL(4,C15:C22)</f>
        <v>94</v>
      </c>
      <c r="D24" s="20">
        <f>SUBTOTAL(4,D15:D22)</f>
        <v>97</v>
      </c>
      <c r="E24" s="20">
        <f>SUBTOTAL(4,E15:E22)</f>
        <v>94</v>
      </c>
      <c r="F24" s="20">
        <f>SUBTOTAL(4,F15:F22)</f>
        <v>96</v>
      </c>
      <c r="G24" s="20">
        <f>SUBTOTAL(4,G15:G22)</f>
        <v>95</v>
      </c>
      <c r="H24" s="20"/>
    </row>
    <row r="25" spans="1:8" x14ac:dyDescent="0.4">
      <c r="A25" s="20"/>
      <c r="B25" s="21" t="s">
        <v>210</v>
      </c>
      <c r="C25" s="20"/>
      <c r="D25" s="20"/>
      <c r="E25" s="20"/>
      <c r="F25" s="20"/>
      <c r="G25" s="20"/>
      <c r="H25" s="20">
        <f>SUBTOTAL(1,H4:H22)</f>
        <v>398.41176470588238</v>
      </c>
    </row>
    <row r="26" spans="1:8" x14ac:dyDescent="0.4">
      <c r="A26" s="20"/>
      <c r="B26" s="21" t="s">
        <v>207</v>
      </c>
      <c r="C26" s="20">
        <f>SUBTOTAL(4,C4:C22)</f>
        <v>94</v>
      </c>
      <c r="D26" s="20">
        <f>SUBTOTAL(4,D4:D22)</f>
        <v>97</v>
      </c>
      <c r="E26" s="20">
        <f>SUBTOTAL(4,E4:E22)</f>
        <v>94</v>
      </c>
      <c r="F26" s="20">
        <f>SUBTOTAL(4,F4:F22)</f>
        <v>96</v>
      </c>
      <c r="G26" s="20">
        <f>SUBTOTAL(4,G4:G22)</f>
        <v>95</v>
      </c>
      <c r="H26" s="2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6" workbookViewId="0">
      <selection activeCell="A21" sqref="A21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3" t="s">
        <v>131</v>
      </c>
      <c r="B19" t="s">
        <v>137</v>
      </c>
    </row>
    <row r="21" spans="1:5" x14ac:dyDescent="0.4">
      <c r="B21" s="23" t="s">
        <v>130</v>
      </c>
      <c r="C21" s="23" t="s">
        <v>216</v>
      </c>
    </row>
    <row r="22" spans="1:5" x14ac:dyDescent="0.4">
      <c r="B22" t="s">
        <v>136</v>
      </c>
      <c r="D22" t="s">
        <v>212</v>
      </c>
      <c r="E22" t="s">
        <v>214</v>
      </c>
    </row>
    <row r="23" spans="1:5" x14ac:dyDescent="0.4">
      <c r="A23" s="23" t="s">
        <v>129</v>
      </c>
      <c r="B23" t="s">
        <v>213</v>
      </c>
      <c r="C23" t="s">
        <v>215</v>
      </c>
    </row>
    <row r="24" spans="1:5" x14ac:dyDescent="0.4">
      <c r="A24" t="s">
        <v>139</v>
      </c>
      <c r="B24" s="24">
        <v>3400000</v>
      </c>
      <c r="C24" s="24">
        <v>1400000</v>
      </c>
      <c r="D24" s="24">
        <v>3400000</v>
      </c>
      <c r="E24" s="24">
        <v>1400000</v>
      </c>
    </row>
    <row r="25" spans="1:5" x14ac:dyDescent="0.4">
      <c r="A25" t="s">
        <v>138</v>
      </c>
      <c r="B25" s="24">
        <v>3800000</v>
      </c>
      <c r="C25" s="24">
        <v>1600000</v>
      </c>
      <c r="D25" s="24">
        <v>3800000</v>
      </c>
      <c r="E25" s="24">
        <v>1600000</v>
      </c>
    </row>
    <row r="26" spans="1:5" x14ac:dyDescent="0.4">
      <c r="A26" t="s">
        <v>135</v>
      </c>
      <c r="B26" s="24">
        <v>3200000</v>
      </c>
      <c r="C26" s="24">
        <v>1400000</v>
      </c>
      <c r="D26" s="24">
        <v>3200000</v>
      </c>
      <c r="E26" s="24">
        <v>1400000</v>
      </c>
    </row>
    <row r="27" spans="1:5" x14ac:dyDescent="0.4">
      <c r="A27" t="s">
        <v>211</v>
      </c>
      <c r="B27" s="24">
        <v>3466666.6666666665</v>
      </c>
      <c r="C27" s="24">
        <v>1466666.6666666667</v>
      </c>
      <c r="D27" s="24">
        <v>3466666.6666666665</v>
      </c>
      <c r="E27" s="24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1" sqref="G1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8" t="s">
        <v>157</v>
      </c>
      <c r="B1" s="18"/>
      <c r="C1" s="18"/>
      <c r="D1" s="18"/>
      <c r="E1" s="18"/>
    </row>
    <row r="3" spans="1:5" x14ac:dyDescent="0.4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x14ac:dyDescent="0.4">
      <c r="A4" s="11" t="s">
        <v>163</v>
      </c>
      <c r="B4" s="11">
        <v>65</v>
      </c>
      <c r="C4" s="11">
        <v>55</v>
      </c>
      <c r="D4" s="11">
        <v>80</v>
      </c>
      <c r="E4" s="25">
        <f>AVERAGE(B4:D4)</f>
        <v>66.666666666666671</v>
      </c>
    </row>
    <row r="5" spans="1:5" x14ac:dyDescent="0.4">
      <c r="A5" s="11" t="s">
        <v>164</v>
      </c>
      <c r="B5" s="11">
        <v>75</v>
      </c>
      <c r="C5" s="11">
        <v>70</v>
      </c>
      <c r="D5" s="11">
        <v>60</v>
      </c>
      <c r="E5" s="25">
        <f t="shared" ref="E5:E13" si="0">AVERAGE(B5:D5)</f>
        <v>68.333333333333329</v>
      </c>
    </row>
    <row r="6" spans="1:5" x14ac:dyDescent="0.4">
      <c r="A6" s="11" t="s">
        <v>165</v>
      </c>
      <c r="B6" s="11">
        <v>90</v>
      </c>
      <c r="C6" s="11">
        <v>95</v>
      </c>
      <c r="D6" s="11">
        <v>85</v>
      </c>
      <c r="E6" s="25">
        <f t="shared" si="0"/>
        <v>90</v>
      </c>
    </row>
    <row r="7" spans="1:5" x14ac:dyDescent="0.4">
      <c r="A7" s="11" t="s">
        <v>166</v>
      </c>
      <c r="B7" s="11">
        <v>80</v>
      </c>
      <c r="C7" s="11">
        <v>80</v>
      </c>
      <c r="D7" s="11">
        <v>85</v>
      </c>
      <c r="E7" s="25">
        <f t="shared" si="0"/>
        <v>81.666666666666671</v>
      </c>
    </row>
    <row r="8" spans="1:5" x14ac:dyDescent="0.4">
      <c r="A8" s="11" t="s">
        <v>167</v>
      </c>
      <c r="B8" s="11">
        <v>60</v>
      </c>
      <c r="C8" s="11">
        <v>45</v>
      </c>
      <c r="D8" s="11">
        <v>50</v>
      </c>
      <c r="E8" s="25">
        <f t="shared" si="0"/>
        <v>51.666666666666664</v>
      </c>
    </row>
    <row r="9" spans="1:5" x14ac:dyDescent="0.4">
      <c r="A9" s="11" t="s">
        <v>168</v>
      </c>
      <c r="B9" s="11">
        <v>40</v>
      </c>
      <c r="C9" s="11">
        <v>35</v>
      </c>
      <c r="D9" s="11">
        <v>50</v>
      </c>
      <c r="E9" s="25">
        <f t="shared" si="0"/>
        <v>41.666666666666664</v>
      </c>
    </row>
    <row r="10" spans="1:5" x14ac:dyDescent="0.4">
      <c r="A10" s="11" t="s">
        <v>169</v>
      </c>
      <c r="B10" s="11">
        <v>35</v>
      </c>
      <c r="C10" s="11">
        <v>40</v>
      </c>
      <c r="D10" s="11">
        <v>50</v>
      </c>
      <c r="E10" s="25">
        <f t="shared" si="0"/>
        <v>41.666666666666664</v>
      </c>
    </row>
    <row r="11" spans="1:5" x14ac:dyDescent="0.4">
      <c r="A11" s="11" t="s">
        <v>170</v>
      </c>
      <c r="B11" s="11">
        <v>85</v>
      </c>
      <c r="C11" s="11">
        <v>80</v>
      </c>
      <c r="D11" s="11">
        <v>70</v>
      </c>
      <c r="E11" s="25">
        <f t="shared" si="0"/>
        <v>78.333333333333329</v>
      </c>
    </row>
    <row r="12" spans="1:5" x14ac:dyDescent="0.4">
      <c r="A12" s="11" t="s">
        <v>171</v>
      </c>
      <c r="B12" s="11">
        <v>75</v>
      </c>
      <c r="C12" s="11">
        <v>90</v>
      </c>
      <c r="D12" s="11">
        <v>80</v>
      </c>
      <c r="E12" s="25">
        <f t="shared" si="0"/>
        <v>81.666666666666671</v>
      </c>
    </row>
    <row r="13" spans="1:5" x14ac:dyDescent="0.4">
      <c r="A13" s="11" t="s">
        <v>172</v>
      </c>
      <c r="B13" s="11">
        <v>65</v>
      </c>
      <c r="C13" s="11">
        <v>60</v>
      </c>
      <c r="D13" s="11">
        <v>50</v>
      </c>
      <c r="E13" s="25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I21" sqref="I2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김응석</cp:lastModifiedBy>
  <dcterms:created xsi:type="dcterms:W3CDTF">2023-04-27T08:01:32Z</dcterms:created>
  <dcterms:modified xsi:type="dcterms:W3CDTF">2026-07-09T05:41:33Z</dcterms:modified>
</cp:coreProperties>
</file>