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 codeName="{564CA151-5A5B-428A-3C10-775976492406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8244e465a82164/바탕 화면/"/>
    </mc:Choice>
  </mc:AlternateContent>
  <xr:revisionPtr revIDLastSave="0" documentId="8_{CAA9E12A-DE18-46DA-99BE-514B8088E5BF}" xr6:coauthVersionLast="45" xr6:coauthVersionMax="45" xr10:uidLastSave="{00000000-0000-0000-0000-000000000000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H23" i="5"/>
  <c r="H13" i="5"/>
  <c r="H25" i="5" s="1"/>
  <c r="E26" i="5"/>
  <c r="D26" i="5"/>
  <c r="G24" i="5"/>
  <c r="F24" i="5"/>
  <c r="E24" i="5"/>
  <c r="D24" i="5"/>
  <c r="C24" i="5"/>
  <c r="G14" i="5"/>
  <c r="G26" i="5" s="1"/>
  <c r="F14" i="5"/>
  <c r="F26" i="5" s="1"/>
  <c r="E14" i="5"/>
  <c r="D14" i="5"/>
  <c r="C14" i="5"/>
  <c r="C26" i="5" s="1"/>
  <c r="D39" i="4"/>
  <c r="D31" i="4"/>
  <c r="D32" i="4"/>
  <c r="D33" i="4"/>
  <c r="D34" i="4"/>
  <c r="D35" i="4"/>
  <c r="D36" i="4"/>
  <c r="D37" i="4"/>
  <c r="D38" i="4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<sst xmlns="http://schemas.openxmlformats.org/spreadsheetml/2006/main" count="337" uniqueCount="253">
  <si>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</si>
  <si>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</si>
  <si>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</si>
  <si>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</si>
  <si>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</si>
  <si>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</si>
  <si>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</si>
  <si>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</si>
  <si>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</si>
  <si>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</si>
  <si>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</si>
  <si>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</si>
  <si>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</si>
  <si>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</si>
  <si>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</si>
  <si>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</si>
  <si>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</si>
  <si>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</si>
  <si>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</si>
  <si>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</si>
  <si>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</si>
  <si>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</si>
  <si>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</si>
  <si>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</si>
  <si>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</si>
  <si>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</si>
  <si>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</si>
  <si>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</si>
  <si>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</si>
  <si>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</si>
  <si>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</si>
  <si>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</si>
  <si>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</si>
  <si>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</si>
  <si>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</si>
  <si>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</si>
  <si>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</si>
  <si>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</si>
  <si>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</si>
  <si>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</si>
  <si>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</si>
  <si>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</si>
  <si>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</si>
  <si>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</si>
  <si>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</si>
  <si>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</si>
  <si>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</si>
  <si>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</si>
  <si>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</si>
  <si>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</si>
  <si>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</si>
  <si>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</si>
  <si>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</si>
  <si>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</si>
  <si>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</si>
  <si>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</si>
  <si>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</si>
  <si>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</si>
  <si>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</si>
  <si>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</si>
  <si>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</si>
  <si>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</si>
  <si>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</si>
  <si>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</si>
  <si>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</si>
  <si>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</si>
  <si>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</si>
  <si>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</si>
  <si>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</si>
  <si>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</si>
  <si>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</si>
  <si>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</si>
  <si>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</si>
  <si>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</si>
  <si>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</si>
  <si>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</si>
  <si>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</si>
  <si>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</si>
  <si>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</si>
  <si>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</si>
  <si>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</si>
  <si>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</si>
  <si>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</si>
  <si>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</si>
  <si>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</si>
  <si>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</si>
  <si>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</si>
  <si>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</si>
  <si>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</si>
  <si>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</si>
  <si>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</si>
  <si>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</si>
  <si>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</si>
  <si>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</si>
  <si>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</si>
  <si>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</si>
  <si>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</si>
  <si>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</si>
  <si>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</si>
  <si>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</si>
  <si>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</si>
  <si>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</si>
  <si>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</si>
  <si>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</si>
  <si>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</si>
  <si>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</si>
  <si>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</si>
  <si>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</si>
  <si>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</si>
  <si>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</si>
  <si>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</si>
  <si>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</si>
  <si>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</si>
  <si>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</si>
  <si>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</si>
  <si>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</si>
  <si>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</si>
  <si>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</si>
  <si>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</si>
  <si>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</si>
  <si>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</si>
  <si>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</si>
  <si>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</si>
  <si>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</si>
  <si>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</si>
  <si>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</si>
  <si>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</si>
  <si>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</si>
  <si>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</si>
  <si>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</si>
  <si>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</si>
  <si>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</si>
  <si>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</si>
  <si>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</si>
  <si>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</si>
  <si>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</si>
  <si>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</si>
  <si>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</si>
  <si>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</si>
  <si>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</si>
  <si>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</si>
  <si>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</si>
  <si>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</si>
  <si>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</si>
  <si>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</si>
  <si>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</si>
  <si>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</si>
  <si>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</si>
  <si>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</si>
  <si>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</si>
  <si>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</si>
  <si>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</si>
  <si>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</si>
  <si>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</si>
  <si>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</si>
  <si>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</si>
  <si>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</si>
  <si>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</si>
  <si>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</si>
  <si>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</si>
  <si>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</si>
  <si>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</si>
  <si>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</si>
  <si>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</si>
  <si>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</si>
  <si>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</si>
  <si>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</si>
  <si>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</si>
  <si>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</si>
  <si>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</si>
  <si>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</si>
  <si>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</si>
  <si>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</si>
  <si>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</si>
  <si>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</si>
  <si>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</si>
  <si>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</si>
  <si>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</si>
  <si>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</si>
  <si>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</si>
  <si>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</si>
  <si>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</si>
  <si>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</si>
  <si>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</si>
  <si>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</si>
  <si>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</si>
  <si>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</si>
  <si>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</si>
  <si>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</si>
  <si>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</si>
  <si>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</si>
  <si>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</si>
  <si>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</si>
  <si>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</si>
  <si>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</si>
  <si>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</si>
  <si>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</si>
  <si>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</si>
  <si>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</si>
  <si>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</si>
  <si>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</si>
  <si>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</si>
  <si>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</si>
  <si>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</si>
  <si>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</si>
  <si>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</si>
  <si>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</si>
  <si>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</si>
  <si>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</si>
  <si>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</si>
  <si>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</si>
  <si>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</si>
  <si>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</si>
  <si>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</si>
  <si>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</si>
  <si>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</si>
  <si>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</si>
  <si>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매입량</t>
  </si>
  <si>
    <t>매출량</t>
  </si>
  <si>
    <t>재고량</t>
  </si>
  <si>
    <t>판매율</t>
  </si>
  <si>
    <t>生産量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</si>
  <si>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</si>
  <si>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</si>
  <si>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</si>
  <si>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</si>
  <si>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</si>
  <si>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</si>
  <si>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</si>
  <si>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</si>
  <si>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</si>
  <si>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</si>
  <si>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</si>
  <si>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</si>
  <si>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</si>
  <si>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</si>
  <si>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</si>
  <si>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</si>
  <si>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</si>
  <si>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</si>
  <si>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</si>
  <si>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</si>
  <si>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</si>
  <si>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</si>
  <si>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</si>
  <si>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</si>
  <si>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임선옥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</si>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</sst>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0" fontId="7" fillId="0" borderId="6" xfId="3" applyAlignment="1">
      <alignment horizontal="centerContinuous" vertical="center"/>
    </xf>
    <xf numFmtId="0" fontId="5" fillId="3" borderId="1" xfId="0" applyFont="1" applyFill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(차트작업!$A$4:$A$5,차트작업!$A$7:$A$8)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(차트작업!$A$4:$A$5,차트작업!$A$7:$A$8)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차트작업!$E$4:$E$7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034783"/>
        <c:axId val="29289203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9289203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90034783"/>
        <c:crosses val="max"/>
        <c:crossBetween val="between"/>
        <c:majorUnit val="2000000"/>
      </c:valAx>
      <c:catAx>
        <c:axId val="2900347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289203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4463DB0-478C-4E34-A16C-4470BED18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674A803-F3EB-4091-9BC1-F974FFEA56F5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응석" refreshedDate="46212.632483449073" createdVersion="6" refreshedVersion="6" minRefreshableVersion="3" recordCount="12" xr:uid="{8ADFB4B3-A188-430A-B133-78636C828ED1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17C917-ADBC-42F6-9DEE-7CC2C4F5FB0C}" name="피벗 테이블1" cacheId="4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996115-EEFE-4026-BC5B-BEC4178F3975}" name="표1" displayName="표1" ref="A3:H26" totalsRowShown="0" headerRowDxfId="0" dataDxfId="1" headerRowBorderDxfId="10" tableBorderDxfId="11">
  <autoFilter ref="A3:H26" xr:uid="{A7CDF819-6D2A-4732-90C8-5FB701DDD65D}"/>
  <tableColumns count="8">
    <tableColumn id="1" xr3:uid="{11DD1BB2-0FD1-47D9-84D1-0A78CEDBBC13}" name="성명" dataDxfId="9"/>
    <tableColumn id="2" xr3:uid="{33239B45-BE87-449B-9847-FC2935E02678}" name="성별" dataDxfId="8"/>
    <tableColumn id="3" xr3:uid="{4C760877-C186-4903-B6E7-544A254CC7EB}" name="국어" dataDxfId="7"/>
    <tableColumn id="4" xr3:uid="{516B21A8-5DC7-4F7A-82D8-11B02CC74CDB}" name="영어" dataDxfId="6"/>
    <tableColumn id="5" xr3:uid="{EFF8DD9D-82C0-4D6F-895D-125C3617ED25}" name="수학" dataDxfId="5"/>
    <tableColumn id="6" xr3:uid="{BF7F1CEC-3E27-4174-BAE5-1393656C1D2B}" name="과학" dataDxfId="4"/>
    <tableColumn id="7" xr3:uid="{943706CD-44BB-4E2B-8EE8-151D26A01FB9}" name="사회" dataDxfId="3"/>
    <tableColumn id="8" xr3:uid="{ED175638-0140-4EFE-A280-625EF3B5E787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tabSelected="1"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4">
      <c r="A4" s="1" t="s">
        <v>228</v>
      </c>
      <c r="B4" s="1" t="s">
        <v>234</v>
      </c>
      <c r="C4" s="1" t="s">
        <v>240</v>
      </c>
      <c r="D4" s="1" t="s">
        <v>244</v>
      </c>
      <c r="E4" s="2">
        <v>1500</v>
      </c>
      <c r="F4" s="1" t="s">
        <v>250</v>
      </c>
    </row>
    <row r="5" spans="1:6" x14ac:dyDescent="0.4">
      <c r="A5" s="1" t="s">
        <v>229</v>
      </c>
      <c r="B5" s="1" t="s">
        <v>235</v>
      </c>
      <c r="C5" s="1" t="s">
        <v>241</v>
      </c>
      <c r="D5" s="1" t="s">
        <v>245</v>
      </c>
      <c r="E5" s="2">
        <v>2000</v>
      </c>
      <c r="F5" s="1" t="s">
        <v>251</v>
      </c>
    </row>
    <row r="6" spans="1:6" x14ac:dyDescent="0.4">
      <c r="A6" s="1" t="s">
        <v>230</v>
      </c>
      <c r="B6" s="1" t="s">
        <v>236</v>
      </c>
      <c r="C6" s="1" t="s">
        <v>242</v>
      </c>
      <c r="D6" s="1" t="s">
        <v>246</v>
      </c>
      <c r="E6" s="2">
        <v>3520</v>
      </c>
      <c r="F6" s="1" t="s">
        <v>251</v>
      </c>
    </row>
    <row r="7" spans="1:6" x14ac:dyDescent="0.4">
      <c r="A7" s="1" t="s">
        <v>231</v>
      </c>
      <c r="B7" s="1" t="s">
        <v>237</v>
      </c>
      <c r="C7" s="1" t="s">
        <v>243</v>
      </c>
      <c r="D7" s="1" t="s">
        <v>247</v>
      </c>
      <c r="E7" s="2">
        <v>1000</v>
      </c>
      <c r="F7" s="1" t="s">
        <v>252</v>
      </c>
    </row>
    <row r="8" spans="1:6" x14ac:dyDescent="0.4">
      <c r="A8" s="1" t="s">
        <v>232</v>
      </c>
      <c r="B8" s="1" t="s">
        <v>238</v>
      </c>
      <c r="C8" s="1" t="s">
        <v>240</v>
      </c>
      <c r="D8" s="1" t="s">
        <v>248</v>
      </c>
      <c r="E8" s="2">
        <v>800</v>
      </c>
      <c r="F8" s="1" t="s">
        <v>250</v>
      </c>
    </row>
    <row r="9" spans="1:6" x14ac:dyDescent="0.4">
      <c r="A9" s="1" t="s">
        <v>233</v>
      </c>
      <c r="B9" s="1" t="s">
        <v>239</v>
      </c>
      <c r="C9" s="1" t="s">
        <v>242</v>
      </c>
      <c r="D9" s="1" t="s">
        <v>249</v>
      </c>
      <c r="E9" s="2">
        <v>950</v>
      </c>
      <c r="F9" s="1" t="s">
        <v>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5"/>
  <sheetViews>
    <sheetView tabSelected="1" workbookViewId="0">
      <selection activeCell="F10" sqref="F10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27" t="s">
        <v>89</v>
      </c>
      <c r="B1" s="27"/>
      <c r="C1" s="27"/>
      <c r="D1" s="27"/>
      <c r="E1" s="27"/>
      <c r="F1" s="27"/>
      <c r="G1" s="27"/>
    </row>
    <row r="2" spans="1:7" ht="18" thickTop="1" x14ac:dyDescent="0.4"/>
    <row r="3" spans="1:7" x14ac:dyDescent="0.4">
      <c r="A3" s="28" t="s">
        <v>90</v>
      </c>
      <c r="B3" s="28" t="s">
        <v>91</v>
      </c>
      <c r="C3" s="28" t="s">
        <v>92</v>
      </c>
      <c r="D3" s="28" t="s">
        <v>93</v>
      </c>
      <c r="E3" s="28" t="s">
        <v>94</v>
      </c>
      <c r="F3" s="28" t="s">
        <v>221</v>
      </c>
      <c r="G3" s="28" t="s">
        <v>95</v>
      </c>
    </row>
    <row r="4" spans="1:7" x14ac:dyDescent="0.4">
      <c r="A4" s="12" t="s">
        <v>96</v>
      </c>
      <c r="B4" s="29">
        <v>45874</v>
      </c>
      <c r="C4" s="11" t="s">
        <v>97</v>
      </c>
      <c r="D4" s="30">
        <v>1200</v>
      </c>
      <c r="E4" s="30">
        <v>1500</v>
      </c>
      <c r="F4" s="30">
        <v>1435</v>
      </c>
      <c r="G4" s="31">
        <f t="shared" ref="G4:G15" si="0">F4/E4</f>
        <v>0.95666666666666667</v>
      </c>
    </row>
    <row r="5" spans="1:7" x14ac:dyDescent="0.4">
      <c r="A5" s="12"/>
      <c r="B5" s="29">
        <v>45874</v>
      </c>
      <c r="C5" s="11" t="s">
        <v>98</v>
      </c>
      <c r="D5" s="30">
        <v>1200</v>
      </c>
      <c r="E5" s="30">
        <v>1500</v>
      </c>
      <c r="F5" s="30">
        <v>1518</v>
      </c>
      <c r="G5" s="31">
        <f t="shared" si="0"/>
        <v>1.012</v>
      </c>
    </row>
    <row r="6" spans="1:7" x14ac:dyDescent="0.4">
      <c r="A6" s="12"/>
      <c r="B6" s="29">
        <v>45874</v>
      </c>
      <c r="C6" s="11" t="s">
        <v>99</v>
      </c>
      <c r="D6" s="30">
        <v>2000</v>
      </c>
      <c r="E6" s="30">
        <v>1200</v>
      </c>
      <c r="F6" s="30">
        <v>1352</v>
      </c>
      <c r="G6" s="31">
        <f t="shared" si="0"/>
        <v>1.1266666666666667</v>
      </c>
    </row>
    <row r="7" spans="1:7" x14ac:dyDescent="0.4">
      <c r="A7" s="12" t="s">
        <v>100</v>
      </c>
      <c r="B7" s="29">
        <v>45875</v>
      </c>
      <c r="C7" s="11" t="s">
        <v>97</v>
      </c>
      <c r="D7" s="30">
        <v>2500</v>
      </c>
      <c r="E7" s="30">
        <v>1000</v>
      </c>
      <c r="F7" s="30">
        <v>1240</v>
      </c>
      <c r="G7" s="31">
        <f t="shared" si="0"/>
        <v>1.24</v>
      </c>
    </row>
    <row r="8" spans="1:7" x14ac:dyDescent="0.4">
      <c r="A8" s="12"/>
      <c r="B8" s="29">
        <v>45875</v>
      </c>
      <c r="C8" s="11" t="s">
        <v>98</v>
      </c>
      <c r="D8" s="30">
        <v>3000</v>
      </c>
      <c r="E8" s="30">
        <v>800</v>
      </c>
      <c r="F8" s="30">
        <v>786</v>
      </c>
      <c r="G8" s="31">
        <f t="shared" si="0"/>
        <v>0.98250000000000004</v>
      </c>
    </row>
    <row r="9" spans="1:7" x14ac:dyDescent="0.4">
      <c r="A9" s="12"/>
      <c r="B9" s="29">
        <v>45875</v>
      </c>
      <c r="C9" s="11" t="s">
        <v>99</v>
      </c>
      <c r="D9" s="30">
        <v>1800</v>
      </c>
      <c r="E9" s="30">
        <v>1400</v>
      </c>
      <c r="F9" s="30">
        <v>1385</v>
      </c>
      <c r="G9" s="31">
        <f t="shared" si="0"/>
        <v>0.98928571428571432</v>
      </c>
    </row>
    <row r="10" spans="1:7" x14ac:dyDescent="0.4">
      <c r="A10" s="12" t="s">
        <v>101</v>
      </c>
      <c r="B10" s="29">
        <v>45876</v>
      </c>
      <c r="C10" s="11" t="s">
        <v>97</v>
      </c>
      <c r="D10" s="30">
        <v>1500</v>
      </c>
      <c r="E10" s="30">
        <v>1300</v>
      </c>
      <c r="F10" s="30">
        <v>1389</v>
      </c>
      <c r="G10" s="31">
        <f t="shared" si="0"/>
        <v>1.0684615384615384</v>
      </c>
    </row>
    <row r="11" spans="1:7" x14ac:dyDescent="0.4">
      <c r="A11" s="12"/>
      <c r="B11" s="29">
        <v>45876</v>
      </c>
      <c r="C11" s="11" t="s">
        <v>98</v>
      </c>
      <c r="D11" s="30">
        <v>1150</v>
      </c>
      <c r="E11" s="30">
        <v>1600</v>
      </c>
      <c r="F11" s="30">
        <v>1579</v>
      </c>
      <c r="G11" s="31">
        <f t="shared" si="0"/>
        <v>0.98687499999999995</v>
      </c>
    </row>
    <row r="12" spans="1:7" x14ac:dyDescent="0.4">
      <c r="A12" s="12"/>
      <c r="B12" s="29">
        <v>45876</v>
      </c>
      <c r="C12" s="11" t="s">
        <v>99</v>
      </c>
      <c r="D12" s="30">
        <v>1000</v>
      </c>
      <c r="E12" s="30">
        <v>2000</v>
      </c>
      <c r="F12" s="30">
        <v>2168</v>
      </c>
      <c r="G12" s="31">
        <f t="shared" si="0"/>
        <v>1.0840000000000001</v>
      </c>
    </row>
    <row r="13" spans="1:7" x14ac:dyDescent="0.4">
      <c r="A13" s="12" t="s">
        <v>102</v>
      </c>
      <c r="B13" s="29">
        <v>45877</v>
      </c>
      <c r="C13" s="11" t="s">
        <v>97</v>
      </c>
      <c r="D13" s="30">
        <v>950</v>
      </c>
      <c r="E13" s="30">
        <v>2500</v>
      </c>
      <c r="F13" s="30">
        <v>2579</v>
      </c>
      <c r="G13" s="31">
        <f t="shared" si="0"/>
        <v>1.0316000000000001</v>
      </c>
    </row>
    <row r="14" spans="1:7" x14ac:dyDescent="0.4">
      <c r="A14" s="12"/>
      <c r="B14" s="29">
        <v>45877</v>
      </c>
      <c r="C14" s="11" t="s">
        <v>98</v>
      </c>
      <c r="D14" s="30">
        <v>1100</v>
      </c>
      <c r="E14" s="30">
        <v>1600</v>
      </c>
      <c r="F14" s="30">
        <v>1589</v>
      </c>
      <c r="G14" s="31">
        <f t="shared" si="0"/>
        <v>0.99312500000000004</v>
      </c>
    </row>
    <row r="15" spans="1:7" x14ac:dyDescent="0.4">
      <c r="A15" s="12"/>
      <c r="B15" s="29">
        <v>45877</v>
      </c>
      <c r="C15" s="11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4"/>
  <sheetViews>
    <sheetView tabSelected="1" workbookViewId="0">
      <selection activeCell="F10" sqref="F10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217</v>
      </c>
      <c r="C4" t="s">
        <v>218</v>
      </c>
      <c r="D4" t="s">
        <v>219</v>
      </c>
      <c r="E4" t="s">
        <v>220</v>
      </c>
    </row>
    <row r="5" spans="2:5" x14ac:dyDescent="0.4">
      <c r="B5">
        <v>1500</v>
      </c>
      <c r="C5">
        <v>1384</v>
      </c>
      <c r="D5">
        <v>116</v>
      </c>
      <c r="E5" s="26">
        <v>0.92</v>
      </c>
    </row>
    <row r="6" spans="2:5" x14ac:dyDescent="0.4">
      <c r="B6">
        <v>1600</v>
      </c>
      <c r="C6">
        <v>1544</v>
      </c>
      <c r="D6">
        <v>56</v>
      </c>
      <c r="E6" s="26">
        <v>0.97</v>
      </c>
    </row>
    <row r="7" spans="2:5" x14ac:dyDescent="0.4">
      <c r="B7">
        <v>2000</v>
      </c>
      <c r="C7">
        <v>1423</v>
      </c>
      <c r="D7">
        <v>577</v>
      </c>
      <c r="E7" s="26">
        <v>0.71</v>
      </c>
    </row>
    <row r="8" spans="2:5" x14ac:dyDescent="0.4">
      <c r="B8">
        <v>1500</v>
      </c>
      <c r="C8">
        <v>1221</v>
      </c>
      <c r="D8">
        <v>279</v>
      </c>
      <c r="E8" s="26">
        <v>0.81</v>
      </c>
    </row>
    <row r="9" spans="2:5" x14ac:dyDescent="0.4">
      <c r="B9">
        <v>1200</v>
      </c>
      <c r="C9">
        <v>1095</v>
      </c>
      <c r="D9">
        <v>105</v>
      </c>
      <c r="E9" s="26">
        <v>0.91</v>
      </c>
    </row>
    <row r="10" spans="2:5" x14ac:dyDescent="0.4">
      <c r="B10">
        <v>1000</v>
      </c>
      <c r="C10">
        <v>912</v>
      </c>
      <c r="D10">
        <v>88</v>
      </c>
      <c r="E10" s="26">
        <v>0.91</v>
      </c>
    </row>
    <row r="11" spans="2:5" x14ac:dyDescent="0.4">
      <c r="B11">
        <v>1200</v>
      </c>
      <c r="C11">
        <v>965</v>
      </c>
      <c r="D11">
        <v>235</v>
      </c>
      <c r="E11" s="26">
        <v>0.8</v>
      </c>
    </row>
    <row r="12" spans="2:5" x14ac:dyDescent="0.4">
      <c r="B12">
        <v>1000</v>
      </c>
      <c r="C12">
        <v>769</v>
      </c>
      <c r="D12">
        <v>231</v>
      </c>
      <c r="E12" s="26">
        <v>0.77</v>
      </c>
    </row>
    <row r="13" spans="2:5" x14ac:dyDescent="0.4">
      <c r="B13">
        <v>1500</v>
      </c>
      <c r="C13">
        <v>1426</v>
      </c>
      <c r="D13">
        <v>74</v>
      </c>
      <c r="E13" s="26">
        <v>0.95</v>
      </c>
    </row>
    <row r="14" spans="2:5" x14ac:dyDescent="0.4">
      <c r="B14">
        <v>1800</v>
      </c>
      <c r="C14">
        <v>1698</v>
      </c>
      <c r="D14">
        <v>102</v>
      </c>
      <c r="E14" s="26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9"/>
  <sheetViews>
    <sheetView tabSelected="1" topLeftCell="A19" workbookViewId="0">
      <selection activeCell="F10" sqref="F10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4" t="s">
        <v>71</v>
      </c>
      <c r="B26" s="15"/>
      <c r="C26" s="15"/>
      <c r="D26" s="16"/>
      <c r="E26" s="6">
        <f>ROUNDDOWN(DAVERAGE(A15:E25,5,$B$15:$B$16),1)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7" t="s">
        <v>188</v>
      </c>
      <c r="E29" s="17"/>
    </row>
    <row r="30" spans="1:15" x14ac:dyDescent="0.4">
      <c r="A30" s="6" t="s">
        <v>189</v>
      </c>
      <c r="B30" s="6" t="s">
        <v>79</v>
      </c>
      <c r="C30" s="6" t="s">
        <v>47</v>
      </c>
      <c r="D30" s="12" t="str">
        <f>LEFT(A30,4)&amp;"년-"&amp;VLOOKUP(MID(A30,6,1)*1,$G$37:$H$39,2,FALSE)</f>
        <v>2021년-실버</v>
      </c>
      <c r="E30" s="12"/>
    </row>
    <row r="31" spans="1:15" x14ac:dyDescent="0.4">
      <c r="A31" s="6" t="s">
        <v>190</v>
      </c>
      <c r="B31" s="6" t="s">
        <v>80</v>
      </c>
      <c r="C31" s="6" t="s">
        <v>56</v>
      </c>
      <c r="D31" s="12" t="str">
        <f t="shared" ref="D31:D38" si="2">LEFT(A31,4)&amp;"년-"&amp;VLOOKUP(MID(A31,6,1)*1,$G$37:$H$39,2,FALSE)</f>
        <v>2019년-골드</v>
      </c>
      <c r="E31" s="12"/>
    </row>
    <row r="32" spans="1:15" x14ac:dyDescent="0.4">
      <c r="A32" s="6" t="s">
        <v>191</v>
      </c>
      <c r="B32" s="6" t="s">
        <v>81</v>
      </c>
      <c r="C32" s="6" t="s">
        <v>47</v>
      </c>
      <c r="D32" s="12" t="str">
        <f t="shared" si="2"/>
        <v>2023년-브론즈</v>
      </c>
      <c r="E32" s="12"/>
    </row>
    <row r="33" spans="1:8" x14ac:dyDescent="0.4">
      <c r="A33" s="6" t="s">
        <v>192</v>
      </c>
      <c r="B33" s="6" t="s">
        <v>82</v>
      </c>
      <c r="C33" s="6" t="s">
        <v>56</v>
      </c>
      <c r="D33" s="12" t="str">
        <f t="shared" si="2"/>
        <v>2020년-실버</v>
      </c>
      <c r="E33" s="12"/>
    </row>
    <row r="34" spans="1:8" x14ac:dyDescent="0.4">
      <c r="A34" s="6" t="s">
        <v>193</v>
      </c>
      <c r="B34" s="6" t="s">
        <v>83</v>
      </c>
      <c r="C34" s="6" t="s">
        <v>56</v>
      </c>
      <c r="D34" s="12" t="str">
        <f t="shared" si="2"/>
        <v>2024년-브론즈</v>
      </c>
      <c r="E34" s="12"/>
    </row>
    <row r="35" spans="1:8" x14ac:dyDescent="0.4">
      <c r="A35" s="6" t="s">
        <v>194</v>
      </c>
      <c r="B35" s="6" t="s">
        <v>84</v>
      </c>
      <c r="C35" s="6" t="s">
        <v>56</v>
      </c>
      <c r="D35" s="12" t="str">
        <f t="shared" si="2"/>
        <v>2018년-골드</v>
      </c>
      <c r="E35" s="12"/>
      <c r="G35" s="13" t="s">
        <v>195</v>
      </c>
      <c r="H35" s="13"/>
    </row>
    <row r="36" spans="1:8" x14ac:dyDescent="0.4">
      <c r="A36" s="6" t="s">
        <v>196</v>
      </c>
      <c r="B36" s="6" t="s">
        <v>85</v>
      </c>
      <c r="C36" s="6" t="s">
        <v>47</v>
      </c>
      <c r="D36" s="12" t="str">
        <f t="shared" si="2"/>
        <v>2022년-실버</v>
      </c>
      <c r="E36" s="1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2" t="str">
        <f t="shared" si="2"/>
        <v>2021년-브론즈</v>
      </c>
      <c r="E37" s="1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2" t="str">
        <f t="shared" si="2"/>
        <v>2023년-골드</v>
      </c>
      <c r="E38" s="1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2" t="str">
        <f>LEFT(A39,4)&amp;"년-"&amp;VLOOKUP(MID(A39,6,1)*1,$G$37:$H$39,2,FALSE)</f>
        <v>2020년-브론즈</v>
      </c>
      <c r="E39" s="12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6"/>
  <sheetViews>
    <sheetView tabSelected="1" topLeftCell="A10" workbookViewId="0">
      <selection activeCell="F10" sqref="F10"/>
    </sheetView>
  </sheetViews>
  <sheetFormatPr defaultRowHeight="17.399999999999999" outlineLevelRow="3" x14ac:dyDescent="0.4"/>
  <sheetData>
    <row r="1" spans="1:8" ht="21" x14ac:dyDescent="0.4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4">
      <c r="A3" s="22" t="s">
        <v>104</v>
      </c>
      <c r="B3" s="22" t="s">
        <v>38</v>
      </c>
      <c r="C3" s="22" t="s">
        <v>105</v>
      </c>
      <c r="D3" s="22" t="s">
        <v>106</v>
      </c>
      <c r="E3" s="22" t="s">
        <v>107</v>
      </c>
      <c r="F3" s="22" t="s">
        <v>108</v>
      </c>
      <c r="G3" s="22" t="s">
        <v>109</v>
      </c>
      <c r="H3" s="22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11"/>
      <c r="B13" s="19" t="s">
        <v>208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4">
      <c r="A14" s="11"/>
      <c r="B14" s="19" t="s">
        <v>205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20"/>
      <c r="B23" s="21" t="s">
        <v>209</v>
      </c>
      <c r="C23" s="20"/>
      <c r="D23" s="20"/>
      <c r="E23" s="20"/>
      <c r="F23" s="20"/>
      <c r="G23" s="20"/>
      <c r="H23" s="20">
        <f>SUBTOTAL(1,H15:H22)</f>
        <v>400.75</v>
      </c>
    </row>
    <row r="24" spans="1:8" outlineLevel="1" x14ac:dyDescent="0.4">
      <c r="A24" s="20"/>
      <c r="B24" s="21" t="s">
        <v>206</v>
      </c>
      <c r="C24" s="20">
        <f>SUBTOTAL(4,C15:C22)</f>
        <v>94</v>
      </c>
      <c r="D24" s="20">
        <f>SUBTOTAL(4,D15:D22)</f>
        <v>97</v>
      </c>
      <c r="E24" s="20">
        <f>SUBTOTAL(4,E15:E22)</f>
        <v>94</v>
      </c>
      <c r="F24" s="20">
        <f>SUBTOTAL(4,F15:F22)</f>
        <v>96</v>
      </c>
      <c r="G24" s="20">
        <f>SUBTOTAL(4,G15:G22)</f>
        <v>95</v>
      </c>
      <c r="H24" s="20"/>
    </row>
    <row r="25" spans="1:8" x14ac:dyDescent="0.4">
      <c r="A25" s="20"/>
      <c r="B25" s="21" t="s">
        <v>210</v>
      </c>
      <c r="C25" s="20"/>
      <c r="D25" s="20"/>
      <c r="E25" s="20"/>
      <c r="F25" s="20"/>
      <c r="G25" s="20"/>
      <c r="H25" s="20">
        <f>SUBTOTAL(1,H4:H22)</f>
        <v>398.41176470588238</v>
      </c>
    </row>
    <row r="26" spans="1:8" x14ac:dyDescent="0.4">
      <c r="A26" s="20"/>
      <c r="B26" s="21" t="s">
        <v>207</v>
      </c>
      <c r="C26" s="20">
        <f>SUBTOTAL(4,C4:C22)</f>
        <v>94</v>
      </c>
      <c r="D26" s="20">
        <f>SUBTOTAL(4,D4:D22)</f>
        <v>97</v>
      </c>
      <c r="E26" s="20">
        <f>SUBTOTAL(4,E4:E22)</f>
        <v>94</v>
      </c>
      <c r="F26" s="20">
        <f>SUBTOTAL(4,F4:F22)</f>
        <v>96</v>
      </c>
      <c r="G26" s="20">
        <f>SUBTOTAL(4,G4:G22)</f>
        <v>95</v>
      </c>
      <c r="H26" s="20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F27"/>
  <sheetViews>
    <sheetView tabSelected="1" topLeftCell="A13" workbookViewId="0">
      <selection activeCell="F10" sqref="F10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</cols>
  <sheetData>
    <row r="1" spans="1:6" ht="21" x14ac:dyDescent="0.4">
      <c r="A1" s="18" t="s">
        <v>128</v>
      </c>
      <c r="B1" s="18"/>
      <c r="C1" s="18"/>
      <c r="D1" s="18"/>
      <c r="E1" s="18"/>
      <c r="F1" s="1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3" t="s">
        <v>131</v>
      </c>
      <c r="B19" t="s">
        <v>137</v>
      </c>
    </row>
    <row r="21" spans="1:5" x14ac:dyDescent="0.4">
      <c r="B21" s="23" t="s">
        <v>130</v>
      </c>
      <c r="C21" s="23" t="s">
        <v>216</v>
      </c>
    </row>
    <row r="22" spans="1:5" x14ac:dyDescent="0.4">
      <c r="B22" t="s">
        <v>136</v>
      </c>
      <c r="D22" t="s">
        <v>212</v>
      </c>
      <c r="E22" t="s">
        <v>214</v>
      </c>
    </row>
    <row r="23" spans="1:5" x14ac:dyDescent="0.4">
      <c r="A23" s="23" t="s">
        <v>129</v>
      </c>
      <c r="B23" t="s">
        <v>213</v>
      </c>
      <c r="C23" t="s">
        <v>215</v>
      </c>
    </row>
    <row r="24" spans="1:5" x14ac:dyDescent="0.4">
      <c r="A24" t="s">
        <v>139</v>
      </c>
      <c r="B24" s="24">
        <v>3400000</v>
      </c>
      <c r="C24" s="24">
        <v>1400000</v>
      </c>
      <c r="D24" s="24">
        <v>3400000</v>
      </c>
      <c r="E24" s="24">
        <v>1400000</v>
      </c>
    </row>
    <row r="25" spans="1:5" x14ac:dyDescent="0.4">
      <c r="A25" t="s">
        <v>138</v>
      </c>
      <c r="B25" s="24">
        <v>3800000</v>
      </c>
      <c r="C25" s="24">
        <v>1600000</v>
      </c>
      <c r="D25" s="24">
        <v>3800000</v>
      </c>
      <c r="E25" s="24">
        <v>1600000</v>
      </c>
    </row>
    <row r="26" spans="1:5" x14ac:dyDescent="0.4">
      <c r="A26" t="s">
        <v>135</v>
      </c>
      <c r="B26" s="24">
        <v>3200000</v>
      </c>
      <c r="C26" s="24">
        <v>1400000</v>
      </c>
      <c r="D26" s="24">
        <v>3200000</v>
      </c>
      <c r="E26" s="24">
        <v>1400000</v>
      </c>
    </row>
    <row r="27" spans="1:5" x14ac:dyDescent="0.4">
      <c r="A27" t="s">
        <v>211</v>
      </c>
      <c r="B27" s="24">
        <v>3466666.6666666665</v>
      </c>
      <c r="C27" s="24">
        <v>1466666.6666666667</v>
      </c>
      <c r="D27" s="24">
        <v>3466666.6666666665</v>
      </c>
      <c r="E27" s="24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E13"/>
  <sheetViews>
    <sheetView tabSelected="1" workbookViewId="0">
      <selection activeCell="F10" sqref="F10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8" t="s">
        <v>157</v>
      </c>
      <c r="B1" s="18"/>
      <c r="C1" s="18"/>
      <c r="D1" s="18"/>
      <c r="E1" s="18"/>
    </row>
    <row r="3" spans="1:5" x14ac:dyDescent="0.4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5" x14ac:dyDescent="0.4">
      <c r="A4" s="11" t="s">
        <v>163</v>
      </c>
      <c r="B4" s="11">
        <v>65</v>
      </c>
      <c r="C4" s="11">
        <v>55</v>
      </c>
      <c r="D4" s="11">
        <v>80</v>
      </c>
      <c r="E4" s="25">
        <f>AVERAGE(B4:D4)</f>
        <v>66.666666666666671</v>
      </c>
    </row>
    <row r="5" spans="1:5" x14ac:dyDescent="0.4">
      <c r="A5" s="11" t="s">
        <v>164</v>
      </c>
      <c r="B5" s="11">
        <v>75</v>
      </c>
      <c r="C5" s="11">
        <v>70</v>
      </c>
      <c r="D5" s="11">
        <v>60</v>
      </c>
      <c r="E5" s="25">
        <f t="shared" ref="E5:E13" si="0">AVERAGE(B5:D5)</f>
        <v>68.333333333333329</v>
      </c>
    </row>
    <row r="6" spans="1:5" x14ac:dyDescent="0.4">
      <c r="A6" s="11" t="s">
        <v>165</v>
      </c>
      <c r="B6" s="11">
        <v>90</v>
      </c>
      <c r="C6" s="11">
        <v>95</v>
      </c>
      <c r="D6" s="11">
        <v>85</v>
      </c>
      <c r="E6" s="25">
        <f t="shared" si="0"/>
        <v>90</v>
      </c>
    </row>
    <row r="7" spans="1:5" x14ac:dyDescent="0.4">
      <c r="A7" s="11" t="s">
        <v>166</v>
      </c>
      <c r="B7" s="11">
        <v>80</v>
      </c>
      <c r="C7" s="11">
        <v>80</v>
      </c>
      <c r="D7" s="11">
        <v>85</v>
      </c>
      <c r="E7" s="25">
        <f t="shared" si="0"/>
        <v>81.666666666666671</v>
      </c>
    </row>
    <row r="8" spans="1:5" x14ac:dyDescent="0.4">
      <c r="A8" s="11" t="s">
        <v>167</v>
      </c>
      <c r="B8" s="11">
        <v>60</v>
      </c>
      <c r="C8" s="11">
        <v>45</v>
      </c>
      <c r="D8" s="11">
        <v>50</v>
      </c>
      <c r="E8" s="25">
        <f t="shared" si="0"/>
        <v>51.666666666666664</v>
      </c>
    </row>
    <row r="9" spans="1:5" x14ac:dyDescent="0.4">
      <c r="A9" s="11" t="s">
        <v>168</v>
      </c>
      <c r="B9" s="11">
        <v>40</v>
      </c>
      <c r="C9" s="11">
        <v>35</v>
      </c>
      <c r="D9" s="11">
        <v>50</v>
      </c>
      <c r="E9" s="25">
        <f t="shared" si="0"/>
        <v>41.666666666666664</v>
      </c>
    </row>
    <row r="10" spans="1:5" x14ac:dyDescent="0.4">
      <c r="A10" s="11" t="s">
        <v>169</v>
      </c>
      <c r="B10" s="11">
        <v>35</v>
      </c>
      <c r="C10" s="11">
        <v>40</v>
      </c>
      <c r="D10" s="11">
        <v>50</v>
      </c>
      <c r="E10" s="25">
        <f t="shared" si="0"/>
        <v>41.666666666666664</v>
      </c>
    </row>
    <row r="11" spans="1:5" x14ac:dyDescent="0.4">
      <c r="A11" s="11" t="s">
        <v>170</v>
      </c>
      <c r="B11" s="11">
        <v>85</v>
      </c>
      <c r="C11" s="11">
        <v>80</v>
      </c>
      <c r="D11" s="11">
        <v>70</v>
      </c>
      <c r="E11" s="25">
        <f t="shared" si="0"/>
        <v>78.333333333333329</v>
      </c>
    </row>
    <row r="12" spans="1:5" x14ac:dyDescent="0.4">
      <c r="A12" s="11" t="s">
        <v>171</v>
      </c>
      <c r="B12" s="11">
        <v>75</v>
      </c>
      <c r="C12" s="11">
        <v>90</v>
      </c>
      <c r="D12" s="11">
        <v>80</v>
      </c>
      <c r="E12" s="25">
        <f t="shared" si="0"/>
        <v>81.666666666666671</v>
      </c>
    </row>
    <row r="13" spans="1:5" x14ac:dyDescent="0.4">
      <c r="A13" s="11" t="s">
        <v>172</v>
      </c>
      <c r="B13" s="11">
        <v>65</v>
      </c>
      <c r="C13" s="11">
        <v>60</v>
      </c>
      <c r="D13" s="11">
        <v>50</v>
      </c>
      <c r="E13" s="25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8"/>
  <sheetViews>
    <sheetView tabSelected="1" topLeftCell="A4" workbookViewId="0">
      <selection activeCell="F10" sqref="F10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8" t="s">
        <v>173</v>
      </c>
      <c r="B1" s="18"/>
      <c r="C1" s="18"/>
      <c r="D1" s="18"/>
      <c r="E1" s="1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김응석</cp:lastModifiedBy>
  <dcterms:created xsi:type="dcterms:W3CDTF">2023-04-27T08:01:32Z</dcterms:created>
  <dcterms:modified xsi:type="dcterms:W3CDTF">2026-07-09T06:27:27Z</dcterms:modified>
</cp:coreProperties>
</file>