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85a4e905d5c7a1/바탕 화면/"/>
    </mc:Choice>
  </mc:AlternateContent>
  <xr:revisionPtr revIDLastSave="8" documentId="8_{B6092652-F138-4CAB-A8C6-32F6D50BECCB}" xr6:coauthVersionLast="47" xr6:coauthVersionMax="47" xr10:uidLastSave="{CCDC744D-2A5C-4F5C-9EA8-E89AAAF66B0C}"/>
  <bookViews>
    <workbookView xWindow="-108" yWindow="-108" windowWidth="23256" windowHeight="12456" firstSheet="1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4" l="1"/>
  <c r="E4" i="4"/>
  <c r="E5" i="4"/>
  <c r="E6" i="4"/>
  <c r="E7" i="4"/>
  <c r="E8" i="4"/>
  <c r="E9" i="4"/>
  <c r="E10" i="4"/>
  <c r="E11" i="4"/>
  <c r="E12" i="4"/>
  <c r="E26" i="4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16" i="4"/>
  <c r="J26" i="4"/>
  <c r="K4" i="4"/>
  <c r="K5" i="4"/>
  <c r="K6" i="4"/>
  <c r="K7" i="4"/>
  <c r="K8" i="4"/>
  <c r="K9" i="4"/>
  <c r="K10" i="4"/>
  <c r="K11" i="4"/>
  <c r="K12" i="4"/>
  <c r="K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3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<sst xmlns="http://schemas.openxmlformats.org/spreadsheetml/2006/main" count="347" uniqueCount="263">
  <si>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</si>
  <si>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</si>
  <si>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</si>
  <si>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</si>
  <si>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</si>
  <si>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</si>
  <si>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</si>
  <si>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</si>
  <si>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</si>
  <si>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</si>
  <si>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</si>
  <si>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</si>
  <si>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</si>
  <si>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</si>
  <si>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</si>
  <si>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</si>
  <si>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</si>
  <si>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</si>
  <si>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</si>
  <si>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</si>
  <si>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</si>
  <si>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</si>
  <si>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</si>
  <si>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</si>
  <si>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</si>
  <si>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</si>
  <si>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</si>
  <si>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</si>
  <si>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</si>
  <si>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</si>
  <si>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</si>
  <si>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</si>
  <si>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</si>
  <si>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</si>
  <si>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</si>
  <si>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</si>
  <si>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</si>
  <si>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</si>
  <si>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</si>
  <si>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</si>
  <si>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</si>
  <si>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</si>
  <si>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</si>
  <si>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</si>
  <si>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</si>
  <si>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</si>
  <si>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</si>
  <si>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</si>
  <si>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</si>
  <si>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</si>
  <si>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</si>
  <si>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</si>
  <si>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</si>
  <si>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</si>
  <si>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</si>
  <si>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</si>
  <si>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</si>
  <si>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</si>
  <si>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</si>
  <si>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</si>
  <si>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</si>
  <si>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</si>
  <si>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</si>
  <si>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</si>
  <si>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</si>
  <si>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</si>
  <si>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</si>
  <si>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</si>
  <si>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</si>
  <si>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</si>
  <si>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</si>
  <si>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</si>
  <si>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</si>
  <si>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</si>
  <si>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</si>
  <si>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</si>
  <si>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</si>
  <si>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</si>
  <si>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</si>
  <si>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</si>
  <si>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</si>
  <si>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</si>
  <si>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</si>
  <si>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</si>
  <si>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</si>
  <si>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</si>
  <si>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</si>
  <si>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</si>
  <si>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</si>
  <si>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</si>
  <si>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</si>
  <si>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</si>
  <si>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</si>
  <si>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</si>
  <si>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</si>
  <si>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</si>
  <si>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</si>
  <si>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</si>
  <si>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</si>
  <si>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</si>
  <si>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</si>
  <si>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</si>
  <si>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</si>
  <si>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</si>
  <si>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</si>
  <si>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</si>
  <si>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</si>
  <si>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</si>
  <si>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</si>
  <si>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</si>
  <si>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</si>
  <si>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</si>
  <si>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</si>
  <si>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</si>
  <si>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</si>
  <si>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</si>
  <si>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</si>
  <si>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</si>
  <si>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</si>
  <si>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</si>
  <si>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</si>
  <si>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</si>
  <si>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</si>
  <si>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</si>
  <si>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</si>
  <si>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</si>
  <si>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</si>
  <si>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</si>
  <si>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</si>
  <si>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</si>
  <si>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</si>
  <si>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</si>
  <si>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</si>
  <si>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</si>
  <si>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</si>
  <si>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</si>
  <si>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</si>
  <si>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</si>
  <si>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</si>
  <si>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</si>
  <si>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</si>
  <si>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</si>
  <si>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</si>
  <si>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</si>
  <si>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</si>
  <si>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</si>
  <si>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</si>
  <si>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</si>
  <si>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</si>
  <si>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</si>
  <si>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</si>
  <si>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</si>
  <si>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</si>
  <si>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</si>
  <si>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</si>
  <si>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</si>
  <si>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</si>
  <si>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</si>
  <si>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</si>
  <si>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</si>
  <si>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</si>
  <si>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</si>
  <si>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</si>
  <si>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</si>
  <si>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</si>
  <si>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</si>
  <si>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</si>
  <si>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</si>
  <si>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</si>
  <si>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</si>
  <si>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</si>
  <si>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</si>
  <si>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</si>
  <si>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</si>
  <si>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</si>
  <si>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</si>
  <si>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</si>
  <si>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</si>
  <si>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</si>
  <si>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</si>
  <si>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</si>
  <si>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</si>
  <si>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</si>
  <si>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</si>
  <si>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</si>
  <si>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</si>
  <si>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</si>
  <si>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</si>
  <si>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</si>
  <si>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</si>
  <si>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</si>
  <si>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</si>
  <si>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</si>
  <si>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</si>
  <si>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</si>
  <si>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</si>
  <si>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</si>
  <si>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</si>
  <si>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</si>
  <si>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</si>
  <si>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</si>
  <si>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</si>
  <si>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</si>
  <si>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</si>
  <si>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</si>
  <si>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</si>
  <si>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</si>
  <si>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</si>
  <si>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</si>
  <si>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</si>
  <si>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</si>
  <si>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</si>
  <si>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</si>
  <si>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</si>
  <si>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</si>
  <si>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</si>
  <si>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</si>
  <si>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</si>
  <si>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</si>
  <si>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</si>
  <si>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</si>
  <si>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</si>
  <si>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</si>
  <si>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</si>
  <si>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</si>
  <si>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</si>
  <si>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</si>
  <si>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이다혜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</si>
  <si>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</si>
  <si>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</si>
  <si>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</si>
  <si>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</si>
  <si>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</si>
  <si>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</si>
  <si>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</si>
  <si>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굿파인애플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</si>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</sst>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0" borderId="6" xfId="3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헬멧</c:v>
                      </c:pt>
                      <c:pt idx="3">
                        <c:v>장갑</c:v>
                      </c:pt>
                      <c:pt idx="4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40000</c:v>
                      </c:pt>
                      <c:pt idx="3">
                        <c:v>25000</c:v>
                      </c:pt>
                      <c:pt idx="4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2666447"/>
        <c:axId val="184266452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842664527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42666447"/>
        <c:crosses val="max"/>
        <c:crossBetween val="between"/>
        <c:majorUnit val="2000000"/>
      </c:valAx>
      <c:catAx>
        <c:axId val="1842666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26645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C253B35-41EF-832A-26A0-F16A805772D0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vdj0" refreshedDate="45893.584743981482" createdVersion="8" refreshedVersion="8" minRefreshableVersion="3" recordCount="12" xr:uid="{FEC18692-9CB0-4189-96ED-B3F268CA5B77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3D7D6E-0045-405C-B96A-7B755FACE1CD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D84B77-4500-4691-9984-8E3EBB357B37}" name="표1" displayName="표1" ref="A3:H26" totalsRowShown="0" headerRowDxfId="11" dataDxfId="9" headerRowBorderDxfId="10" tableBorderDxfId="8">
  <autoFilter ref="A3:H26" xr:uid="{66D84B77-4500-4691-9984-8E3EBB357B37}"/>
  <tableColumns count="8">
    <tableColumn id="1" xr3:uid="{2B86CD37-69DB-4DF7-BE9B-4656C2179098}" name="성명" dataDxfId="7"/>
    <tableColumn id="2" xr3:uid="{F73780E8-EC75-4A99-8806-DAED74CB535E}" name="성별" dataDxfId="6"/>
    <tableColumn id="3" xr3:uid="{52BDF6E0-5AAC-42E1-ADED-6C96D44BF55C}" name="국어" dataDxfId="5"/>
    <tableColumn id="4" xr3:uid="{F09DA70D-7778-434F-8489-1CB23F62D41A}" name="영어" dataDxfId="4"/>
    <tableColumn id="5" xr3:uid="{2B36EA05-B94D-4CCB-89B0-4970B72E9997}" name="수학" dataDxfId="3"/>
    <tableColumn id="6" xr3:uid="{F8F4197C-CD41-43F6-8EA3-D17879F3D192}" name="과학" dataDxfId="2"/>
    <tableColumn id="7" xr3:uid="{46826F95-FA00-40A4-929B-A70757EBC0DB}" name="사회" dataDxfId="1"/>
    <tableColumn id="8" xr3:uid="{08B20303-010E-470E-BB20-9E58209347D5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4">
      <c r="A4" s="1" t="s">
        <v>210</v>
      </c>
      <c r="B4" s="1" t="s">
        <v>216</v>
      </c>
      <c r="C4" s="1" t="s">
        <v>222</v>
      </c>
      <c r="D4" s="1" t="s">
        <v>226</v>
      </c>
      <c r="E4" s="2">
        <v>1500</v>
      </c>
      <c r="F4" s="1" t="s">
        <v>232</v>
      </c>
    </row>
    <row r="5" spans="1:6" x14ac:dyDescent="0.4">
      <c r="A5" s="1" t="s">
        <v>211</v>
      </c>
      <c r="B5" s="1" t="s">
        <v>217</v>
      </c>
      <c r="C5" s="1" t="s">
        <v>223</v>
      </c>
      <c r="D5" s="1" t="s">
        <v>227</v>
      </c>
      <c r="E5" s="2">
        <v>2000</v>
      </c>
      <c r="F5" s="1" t="s">
        <v>233</v>
      </c>
    </row>
    <row r="6" spans="1:6" x14ac:dyDescent="0.4">
      <c r="A6" s="1" t="s">
        <v>212</v>
      </c>
      <c r="B6" s="1" t="s">
        <v>218</v>
      </c>
      <c r="C6" s="1" t="s">
        <v>224</v>
      </c>
      <c r="D6" s="1" t="s">
        <v>228</v>
      </c>
      <c r="E6" s="2">
        <v>3520</v>
      </c>
      <c r="F6" s="1" t="s">
        <v>233</v>
      </c>
    </row>
    <row r="7" spans="1:6" x14ac:dyDescent="0.4">
      <c r="A7" s="1" t="s">
        <v>213</v>
      </c>
      <c r="B7" s="1" t="s">
        <v>219</v>
      </c>
      <c r="C7" s="1" t="s">
        <v>225</v>
      </c>
      <c r="D7" s="1" t="s">
        <v>229</v>
      </c>
      <c r="E7" s="2">
        <v>1000</v>
      </c>
      <c r="F7" s="1" t="s">
        <v>234</v>
      </c>
    </row>
    <row r="8" spans="1:6" x14ac:dyDescent="0.4">
      <c r="A8" s="1" t="s">
        <v>214</v>
      </c>
      <c r="B8" s="1" t="s">
        <v>220</v>
      </c>
      <c r="C8" s="1" t="s">
        <v>222</v>
      </c>
      <c r="D8" s="1" t="s">
        <v>230</v>
      </c>
      <c r="E8" s="2">
        <v>800</v>
      </c>
      <c r="F8" s="1" t="s">
        <v>232</v>
      </c>
    </row>
    <row r="9" spans="1:6" x14ac:dyDescent="0.4">
      <c r="A9" s="1" t="s">
        <v>215</v>
      </c>
      <c r="B9" s="1" t="s">
        <v>221</v>
      </c>
      <c r="C9" s="1" t="s">
        <v>224</v>
      </c>
      <c r="D9" s="1" t="s">
        <v>231</v>
      </c>
      <c r="E9" s="2">
        <v>950</v>
      </c>
      <c r="F9" s="1" t="s">
        <v>233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M5" sqref="M5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28" t="s">
        <v>89</v>
      </c>
      <c r="B1" s="28"/>
      <c r="C1" s="28"/>
      <c r="D1" s="28"/>
      <c r="E1" s="28"/>
      <c r="F1" s="28"/>
      <c r="G1" s="28"/>
    </row>
    <row r="2" spans="1:7" ht="18.600000000000001" thickTop="1" thickBot="1" x14ac:dyDescent="0.45"/>
    <row r="3" spans="1:7" x14ac:dyDescent="0.4">
      <c r="A3" s="13" t="s">
        <v>90</v>
      </c>
      <c r="B3" s="14" t="s">
        <v>91</v>
      </c>
      <c r="C3" s="14" t="s">
        <v>92</v>
      </c>
      <c r="D3" s="14" t="s">
        <v>93</v>
      </c>
      <c r="E3" s="14" t="s">
        <v>94</v>
      </c>
      <c r="F3" s="14" t="s">
        <v>236</v>
      </c>
      <c r="G3" s="15" t="s">
        <v>95</v>
      </c>
    </row>
    <row r="4" spans="1:7" x14ac:dyDescent="0.4">
      <c r="A4" s="29" t="s">
        <v>235</v>
      </c>
      <c r="B4" s="11">
        <v>45509</v>
      </c>
      <c r="C4" s="6" t="s">
        <v>96</v>
      </c>
      <c r="D4" s="12">
        <v>1200</v>
      </c>
      <c r="E4" s="12">
        <v>1500</v>
      </c>
      <c r="F4" s="12">
        <v>1435</v>
      </c>
      <c r="G4" s="16">
        <f t="shared" ref="G4:G15" si="0">F4/E4</f>
        <v>0.95666666666666667</v>
      </c>
    </row>
    <row r="5" spans="1:7" x14ac:dyDescent="0.4">
      <c r="A5" s="29"/>
      <c r="B5" s="11">
        <v>45509</v>
      </c>
      <c r="C5" s="6" t="s">
        <v>97</v>
      </c>
      <c r="D5" s="12">
        <v>1200</v>
      </c>
      <c r="E5" s="12">
        <v>1500</v>
      </c>
      <c r="F5" s="12">
        <v>1518</v>
      </c>
      <c r="G5" s="16">
        <f t="shared" si="0"/>
        <v>1.012</v>
      </c>
    </row>
    <row r="6" spans="1:7" x14ac:dyDescent="0.4">
      <c r="A6" s="29"/>
      <c r="B6" s="11">
        <v>45509</v>
      </c>
      <c r="C6" s="6" t="s">
        <v>98</v>
      </c>
      <c r="D6" s="12">
        <v>2000</v>
      </c>
      <c r="E6" s="12">
        <v>1200</v>
      </c>
      <c r="F6" s="12">
        <v>1352</v>
      </c>
      <c r="G6" s="16">
        <f t="shared" si="0"/>
        <v>1.1266666666666667</v>
      </c>
    </row>
    <row r="7" spans="1:7" x14ac:dyDescent="0.4">
      <c r="A7" s="29" t="s">
        <v>99</v>
      </c>
      <c r="B7" s="11">
        <v>45510</v>
      </c>
      <c r="C7" s="6" t="s">
        <v>96</v>
      </c>
      <c r="D7" s="12">
        <v>2500</v>
      </c>
      <c r="E7" s="12">
        <v>1000</v>
      </c>
      <c r="F7" s="12">
        <v>1240</v>
      </c>
      <c r="G7" s="16">
        <f t="shared" si="0"/>
        <v>1.24</v>
      </c>
    </row>
    <row r="8" spans="1:7" x14ac:dyDescent="0.4">
      <c r="A8" s="29"/>
      <c r="B8" s="11">
        <v>45510</v>
      </c>
      <c r="C8" s="6" t="s">
        <v>97</v>
      </c>
      <c r="D8" s="12">
        <v>3000</v>
      </c>
      <c r="E8" s="12">
        <v>800</v>
      </c>
      <c r="F8" s="12">
        <v>786</v>
      </c>
      <c r="G8" s="16">
        <f t="shared" si="0"/>
        <v>0.98250000000000004</v>
      </c>
    </row>
    <row r="9" spans="1:7" x14ac:dyDescent="0.4">
      <c r="A9" s="29"/>
      <c r="B9" s="11">
        <v>45510</v>
      </c>
      <c r="C9" s="6" t="s">
        <v>98</v>
      </c>
      <c r="D9" s="12">
        <v>1800</v>
      </c>
      <c r="E9" s="12">
        <v>1400</v>
      </c>
      <c r="F9" s="12">
        <v>1385</v>
      </c>
      <c r="G9" s="16">
        <f t="shared" si="0"/>
        <v>0.98928571428571432</v>
      </c>
    </row>
    <row r="10" spans="1:7" x14ac:dyDescent="0.4">
      <c r="A10" s="29" t="s">
        <v>100</v>
      </c>
      <c r="B10" s="11">
        <v>45511</v>
      </c>
      <c r="C10" s="6" t="s">
        <v>96</v>
      </c>
      <c r="D10" s="12">
        <v>1500</v>
      </c>
      <c r="E10" s="12">
        <v>1300</v>
      </c>
      <c r="F10" s="12">
        <v>1389</v>
      </c>
      <c r="G10" s="16">
        <f t="shared" si="0"/>
        <v>1.0684615384615384</v>
      </c>
    </row>
    <row r="11" spans="1:7" x14ac:dyDescent="0.4">
      <c r="A11" s="29"/>
      <c r="B11" s="11">
        <v>45511</v>
      </c>
      <c r="C11" s="6" t="s">
        <v>97</v>
      </c>
      <c r="D11" s="12">
        <v>1150</v>
      </c>
      <c r="E11" s="12">
        <v>1600</v>
      </c>
      <c r="F11" s="12">
        <v>1579</v>
      </c>
      <c r="G11" s="16">
        <f t="shared" si="0"/>
        <v>0.98687499999999995</v>
      </c>
    </row>
    <row r="12" spans="1:7" x14ac:dyDescent="0.4">
      <c r="A12" s="29"/>
      <c r="B12" s="11">
        <v>45511</v>
      </c>
      <c r="C12" s="6" t="s">
        <v>98</v>
      </c>
      <c r="D12" s="12">
        <v>1000</v>
      </c>
      <c r="E12" s="12">
        <v>2000</v>
      </c>
      <c r="F12" s="12">
        <v>2168</v>
      </c>
      <c r="G12" s="16">
        <f t="shared" si="0"/>
        <v>1.0840000000000001</v>
      </c>
    </row>
    <row r="13" spans="1:7" x14ac:dyDescent="0.4">
      <c r="A13" s="29" t="s">
        <v>101</v>
      </c>
      <c r="B13" s="11">
        <v>45512</v>
      </c>
      <c r="C13" s="6" t="s">
        <v>96</v>
      </c>
      <c r="D13" s="12">
        <v>950</v>
      </c>
      <c r="E13" s="12">
        <v>2500</v>
      </c>
      <c r="F13" s="12">
        <v>2579</v>
      </c>
      <c r="G13" s="16">
        <f t="shared" si="0"/>
        <v>1.0316000000000001</v>
      </c>
    </row>
    <row r="14" spans="1:7" x14ac:dyDescent="0.4">
      <c r="A14" s="29"/>
      <c r="B14" s="11">
        <v>45512</v>
      </c>
      <c r="C14" s="6" t="s">
        <v>97</v>
      </c>
      <c r="D14" s="12">
        <v>1100</v>
      </c>
      <c r="E14" s="12">
        <v>1600</v>
      </c>
      <c r="F14" s="12">
        <v>1589</v>
      </c>
      <c r="G14" s="16">
        <f t="shared" si="0"/>
        <v>0.99312500000000004</v>
      </c>
    </row>
    <row r="15" spans="1:7" ht="18" thickBot="1" x14ac:dyDescent="0.45">
      <c r="A15" s="30"/>
      <c r="B15" s="17">
        <v>45512</v>
      </c>
      <c r="C15" s="18" t="s">
        <v>98</v>
      </c>
      <c r="D15" s="19">
        <v>3200</v>
      </c>
      <c r="E15" s="19">
        <v>800</v>
      </c>
      <c r="F15" s="19">
        <v>872</v>
      </c>
      <c r="G15" s="20">
        <f t="shared" si="0"/>
        <v>1.0900000000000001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183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1">
        <v>0.92</v>
      </c>
    </row>
    <row r="6" spans="2:5" x14ac:dyDescent="0.4">
      <c r="B6" t="s">
        <v>242</v>
      </c>
      <c r="C6">
        <v>1600</v>
      </c>
      <c r="D6">
        <v>1544</v>
      </c>
      <c r="E6" s="21">
        <v>0.97</v>
      </c>
    </row>
    <row r="7" spans="2:5" x14ac:dyDescent="0.4">
      <c r="B7" t="s">
        <v>243</v>
      </c>
      <c r="C7">
        <v>2000</v>
      </c>
      <c r="D7">
        <v>1423</v>
      </c>
      <c r="E7" s="21">
        <v>0.71</v>
      </c>
    </row>
    <row r="8" spans="2:5" x14ac:dyDescent="0.4">
      <c r="B8" t="s">
        <v>244</v>
      </c>
      <c r="C8">
        <v>1500</v>
      </c>
      <c r="D8">
        <v>1221</v>
      </c>
      <c r="E8" s="21">
        <v>0.81</v>
      </c>
    </row>
    <row r="9" spans="2:5" x14ac:dyDescent="0.4">
      <c r="B9" t="s">
        <v>245</v>
      </c>
      <c r="C9">
        <v>1200</v>
      </c>
      <c r="D9">
        <v>1095</v>
      </c>
      <c r="E9" s="21">
        <v>0.91</v>
      </c>
    </row>
    <row r="10" spans="2:5" x14ac:dyDescent="0.4">
      <c r="B10" t="s">
        <v>246</v>
      </c>
      <c r="C10">
        <v>1000</v>
      </c>
      <c r="D10">
        <v>912</v>
      </c>
      <c r="E10" s="21">
        <v>0.91</v>
      </c>
    </row>
    <row r="11" spans="2:5" x14ac:dyDescent="0.4">
      <c r="B11" t="s">
        <v>247</v>
      </c>
      <c r="C11">
        <v>1200</v>
      </c>
      <c r="D11">
        <v>965</v>
      </c>
      <c r="E11" s="21">
        <v>0.8</v>
      </c>
    </row>
    <row r="12" spans="2:5" x14ac:dyDescent="0.4">
      <c r="B12" t="s">
        <v>248</v>
      </c>
      <c r="C12">
        <v>1000</v>
      </c>
      <c r="D12">
        <v>769</v>
      </c>
      <c r="E12" s="21">
        <v>0.77</v>
      </c>
    </row>
    <row r="13" spans="2:5" x14ac:dyDescent="0.4">
      <c r="B13" t="s">
        <v>249</v>
      </c>
      <c r="C13">
        <v>1500</v>
      </c>
      <c r="D13">
        <v>1426</v>
      </c>
      <c r="E13" s="21">
        <v>0.95</v>
      </c>
    </row>
    <row r="14" spans="2:5" x14ac:dyDescent="0.4">
      <c r="B14" t="s">
        <v>250</v>
      </c>
      <c r="C14">
        <v>1800</v>
      </c>
      <c r="D14">
        <v>1698</v>
      </c>
      <c r="E14" s="2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3" workbookViewId="0">
      <selection activeCell="J16" sqref="J16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e">
        <f>C3*POWER(IF(D3/C3&lt;20,"저체중",IF(D3/C3&lt;25,"정상","비만")), 2)</f>
        <v>#VALUE!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e">
        <f t="shared" ref="E4:E12" si="0">C4*POWER(IF(D4/C4&lt;20,"저체중",IF(D4/C4&lt;25,"정상","비만")), 2)</f>
        <v>#VALUE!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e">
        <f t="shared" si="0"/>
        <v>#VALUE!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e">
        <f t="shared" si="0"/>
        <v>#VALUE!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e">
        <f t="shared" si="0"/>
        <v>#VALUE!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e">
        <f t="shared" si="0"/>
        <v>#VALUE!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e">
        <f t="shared" si="0"/>
        <v>#VALUE!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e">
        <f t="shared" si="0"/>
        <v>#VALUE!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e">
        <f t="shared" si="0"/>
        <v>#VALUE!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e">
        <f t="shared" si="0"/>
        <v>#VALUE!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3" spans="1:11" x14ac:dyDescent="0.4">
      <c r="K13" s="6"/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>
        <f>I16*INDEX($L$25:$O$26, 2, MATCH(LEFT(H16, 2), $H$15:$H$26,0))</f>
        <v>#N/A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 t="e">
        <f t="shared" ref="J17:J25" si="2">I17*INDEX($L$25:$O$26, 2, MATCH(LEFT(H17, 2), $H$15:$H$26,0))</f>
        <v>#N/A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 t="e">
        <f t="shared" si="2"/>
        <v>#N/A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 t="e">
        <f t="shared" si="2"/>
        <v>#N/A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 t="e">
        <f t="shared" si="2"/>
        <v>#N/A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 t="e">
        <f t="shared" si="2"/>
        <v>#N/A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 t="e">
        <f t="shared" si="2"/>
        <v>#N/A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 t="e">
        <f t="shared" si="2"/>
        <v>#N/A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 t="e">
        <f t="shared" si="2"/>
        <v>#N/A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 t="e">
        <f t="shared" si="2"/>
        <v>#N/A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3" t="s">
        <v>71</v>
      </c>
      <c r="B26" s="34"/>
      <c r="C26" s="34"/>
      <c r="D26" s="35"/>
      <c r="E26" s="6">
        <f>ROUNDDOWN(DAVERAGE($A$15:$E$25, E15, $B$15:$B$16),1)</f>
        <v>207.6</v>
      </c>
      <c r="G26" s="6" t="s">
        <v>72</v>
      </c>
      <c r="H26" s="6" t="s">
        <v>58</v>
      </c>
      <c r="I26" s="8">
        <v>3170000</v>
      </c>
      <c r="J26" s="8" t="e">
        <f t="shared" ref="J26" si="3">I26*INDEX($L$25:$O$26, 2, MATCH(LEFT(H26, 2), H25:H36,0))</f>
        <v>#N/A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184</v>
      </c>
    </row>
    <row r="29" spans="1:15" x14ac:dyDescent="0.4">
      <c r="A29" s="6" t="s">
        <v>185</v>
      </c>
      <c r="B29" s="6" t="s">
        <v>186</v>
      </c>
      <c r="C29" s="6" t="s">
        <v>38</v>
      </c>
      <c r="D29" s="36" t="s">
        <v>187</v>
      </c>
      <c r="E29" s="36"/>
    </row>
    <row r="30" spans="1:15" x14ac:dyDescent="0.4">
      <c r="A30" s="6" t="s">
        <v>188</v>
      </c>
      <c r="B30" s="6" t="s">
        <v>79</v>
      </c>
      <c r="C30" s="6" t="s">
        <v>47</v>
      </c>
      <c r="D30" s="31" t="str">
        <f>LEFT(A30, 4)&amp;"년-"&amp;VLOOKUP(MID(A30, 6,1)*1, $G$36:$H$39, 2,FALSE)</f>
        <v>2021년-실버</v>
      </c>
      <c r="E30" s="31"/>
    </row>
    <row r="31" spans="1:15" x14ac:dyDescent="0.4">
      <c r="A31" s="6" t="s">
        <v>189</v>
      </c>
      <c r="B31" s="6" t="s">
        <v>80</v>
      </c>
      <c r="C31" s="6" t="s">
        <v>56</v>
      </c>
      <c r="D31" s="31" t="str">
        <f t="shared" ref="D31:D39" si="4">LEFT(A31, 4)&amp;"년-"&amp;VLOOKUP(MID(A31, 6,1)*1, $G$36:$H$39, 2,FALSE)</f>
        <v>2019년-골드</v>
      </c>
      <c r="E31" s="31"/>
    </row>
    <row r="32" spans="1:15" x14ac:dyDescent="0.4">
      <c r="A32" s="6" t="s">
        <v>190</v>
      </c>
      <c r="B32" s="6" t="s">
        <v>81</v>
      </c>
      <c r="C32" s="6" t="s">
        <v>47</v>
      </c>
      <c r="D32" s="31" t="str">
        <f t="shared" si="4"/>
        <v>2023년-브론즈</v>
      </c>
      <c r="E32" s="31"/>
    </row>
    <row r="33" spans="1:8" x14ac:dyDescent="0.4">
      <c r="A33" s="6" t="s">
        <v>191</v>
      </c>
      <c r="B33" s="6" t="s">
        <v>82</v>
      </c>
      <c r="C33" s="6" t="s">
        <v>56</v>
      </c>
      <c r="D33" s="31" t="str">
        <f t="shared" si="4"/>
        <v>2020년-실버</v>
      </c>
      <c r="E33" s="31"/>
    </row>
    <row r="34" spans="1:8" x14ac:dyDescent="0.4">
      <c r="A34" s="6" t="s">
        <v>192</v>
      </c>
      <c r="B34" s="6" t="s">
        <v>83</v>
      </c>
      <c r="C34" s="6" t="s">
        <v>56</v>
      </c>
      <c r="D34" s="31" t="str">
        <f t="shared" si="4"/>
        <v>2024년-브론즈</v>
      </c>
      <c r="E34" s="31"/>
    </row>
    <row r="35" spans="1:8" x14ac:dyDescent="0.4">
      <c r="A35" s="6" t="s">
        <v>193</v>
      </c>
      <c r="B35" s="6" t="s">
        <v>84</v>
      </c>
      <c r="C35" s="6" t="s">
        <v>56</v>
      </c>
      <c r="D35" s="31" t="str">
        <f t="shared" si="4"/>
        <v>2018년-골드</v>
      </c>
      <c r="E35" s="31"/>
      <c r="G35" s="32" t="s">
        <v>194</v>
      </c>
      <c r="H35" s="32"/>
    </row>
    <row r="36" spans="1:8" x14ac:dyDescent="0.4">
      <c r="A36" s="6" t="s">
        <v>195</v>
      </c>
      <c r="B36" s="6" t="s">
        <v>85</v>
      </c>
      <c r="C36" s="6" t="s">
        <v>47</v>
      </c>
      <c r="D36" s="31" t="str">
        <f t="shared" si="4"/>
        <v>2022년-실버</v>
      </c>
      <c r="E36" s="31"/>
      <c r="G36" s="6" t="s">
        <v>196</v>
      </c>
      <c r="H36" s="6" t="s">
        <v>197</v>
      </c>
    </row>
    <row r="37" spans="1:8" x14ac:dyDescent="0.4">
      <c r="A37" s="6" t="s">
        <v>198</v>
      </c>
      <c r="B37" s="6" t="s">
        <v>86</v>
      </c>
      <c r="C37" s="6" t="s">
        <v>47</v>
      </c>
      <c r="D37" s="31" t="str">
        <f t="shared" si="4"/>
        <v>2021년-브론즈</v>
      </c>
      <c r="E37" s="31"/>
      <c r="G37" s="6">
        <v>5</v>
      </c>
      <c r="H37" s="6" t="s">
        <v>199</v>
      </c>
    </row>
    <row r="38" spans="1:8" x14ac:dyDescent="0.4">
      <c r="A38" s="6" t="s">
        <v>200</v>
      </c>
      <c r="B38" s="6" t="s">
        <v>87</v>
      </c>
      <c r="C38" s="6" t="s">
        <v>56</v>
      </c>
      <c r="D38" s="31" t="str">
        <f t="shared" si="4"/>
        <v>2023년-골드</v>
      </c>
      <c r="E38" s="31"/>
      <c r="G38" s="6">
        <v>7</v>
      </c>
      <c r="H38" s="6" t="s">
        <v>201</v>
      </c>
    </row>
    <row r="39" spans="1:8" x14ac:dyDescent="0.4">
      <c r="A39" s="6" t="s">
        <v>202</v>
      </c>
      <c r="B39" s="6" t="s">
        <v>88</v>
      </c>
      <c r="C39" s="6" t="s">
        <v>47</v>
      </c>
      <c r="D39" s="31" t="str">
        <f t="shared" si="4"/>
        <v>2020년-브론즈</v>
      </c>
      <c r="E39" s="31"/>
      <c r="G39" s="6">
        <v>3</v>
      </c>
      <c r="H39" s="6" t="s">
        <v>203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F20" sqref="F20"/>
    </sheetView>
  </sheetViews>
  <sheetFormatPr defaultRowHeight="17.399999999999999" outlineLevelRow="3" x14ac:dyDescent="0.4"/>
  <sheetData>
    <row r="1" spans="1:8" ht="21" x14ac:dyDescent="0.4">
      <c r="A1" s="37" t="s">
        <v>102</v>
      </c>
      <c r="B1" s="37"/>
      <c r="C1" s="37"/>
      <c r="D1" s="37"/>
      <c r="E1" s="37"/>
      <c r="F1" s="37"/>
      <c r="G1" s="37"/>
      <c r="H1" s="37"/>
    </row>
    <row r="3" spans="1:8" x14ac:dyDescent="0.4">
      <c r="A3" s="24" t="s">
        <v>103</v>
      </c>
      <c r="B3" s="24" t="s">
        <v>38</v>
      </c>
      <c r="C3" s="24" t="s">
        <v>104</v>
      </c>
      <c r="D3" s="24" t="s">
        <v>105</v>
      </c>
      <c r="E3" s="24" t="s">
        <v>106</v>
      </c>
      <c r="F3" s="24" t="s">
        <v>107</v>
      </c>
      <c r="G3" s="24" t="s">
        <v>108</v>
      </c>
      <c r="H3" s="24" t="s">
        <v>109</v>
      </c>
    </row>
    <row r="4" spans="1:8" outlineLevel="3" x14ac:dyDescent="0.4">
      <c r="A4" s="6" t="s">
        <v>111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114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115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117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119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121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124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125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126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2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110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112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113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116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118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120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122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123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3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3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3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3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9" workbookViewId="0">
      <selection activeCell="E24" sqref="E24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7" t="s">
        <v>127</v>
      </c>
      <c r="B1" s="37"/>
      <c r="C1" s="37"/>
      <c r="D1" s="37"/>
      <c r="E1" s="37"/>
      <c r="F1" s="37"/>
    </row>
    <row r="3" spans="1:6" x14ac:dyDescent="0.4">
      <c r="A3" s="6" t="s">
        <v>128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</row>
    <row r="4" spans="1:6" x14ac:dyDescent="0.4">
      <c r="A4" s="6" t="s">
        <v>134</v>
      </c>
      <c r="B4" s="6" t="s">
        <v>135</v>
      </c>
      <c r="C4" s="6" t="s">
        <v>136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137</v>
      </c>
      <c r="B5" s="6" t="s">
        <v>135</v>
      </c>
      <c r="C5" s="6" t="s">
        <v>136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138</v>
      </c>
      <c r="B6" s="6" t="s">
        <v>135</v>
      </c>
      <c r="C6" s="6" t="s">
        <v>136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139</v>
      </c>
      <c r="B7" s="6" t="s">
        <v>140</v>
      </c>
      <c r="C7" s="6" t="s">
        <v>141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142</v>
      </c>
      <c r="B8" s="6" t="s">
        <v>140</v>
      </c>
      <c r="C8" s="6" t="s">
        <v>141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143</v>
      </c>
      <c r="B9" s="6" t="s">
        <v>140</v>
      </c>
      <c r="C9" s="6" t="s">
        <v>141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144</v>
      </c>
      <c r="B10" s="6" t="s">
        <v>145</v>
      </c>
      <c r="C10" s="6" t="s">
        <v>146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147</v>
      </c>
      <c r="B11" s="6" t="s">
        <v>145</v>
      </c>
      <c r="C11" s="6" t="s">
        <v>146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148</v>
      </c>
      <c r="B12" s="6" t="s">
        <v>145</v>
      </c>
      <c r="C12" s="6" t="s">
        <v>146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149</v>
      </c>
      <c r="B13" s="6" t="s">
        <v>150</v>
      </c>
      <c r="C13" s="6" t="s">
        <v>151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152</v>
      </c>
      <c r="B14" s="6" t="s">
        <v>153</v>
      </c>
      <c r="C14" s="6" t="s">
        <v>151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154</v>
      </c>
      <c r="B15" s="6" t="s">
        <v>155</v>
      </c>
      <c r="C15" s="6" t="s">
        <v>151</v>
      </c>
      <c r="D15" s="8">
        <v>320000000</v>
      </c>
      <c r="E15" s="8">
        <v>6700000</v>
      </c>
      <c r="F15" s="8">
        <v>2900000</v>
      </c>
    </row>
    <row r="19" spans="1:5" x14ac:dyDescent="0.4">
      <c r="A19" s="25" t="s">
        <v>130</v>
      </c>
      <c r="B19" t="s">
        <v>136</v>
      </c>
    </row>
    <row r="21" spans="1:5" x14ac:dyDescent="0.4">
      <c r="B21" s="25" t="s">
        <v>129</v>
      </c>
      <c r="C21" s="25" t="s">
        <v>262</v>
      </c>
    </row>
    <row r="22" spans="1:5" x14ac:dyDescent="0.4">
      <c r="B22" t="s">
        <v>135</v>
      </c>
      <c r="D22" t="s">
        <v>258</v>
      </c>
      <c r="E22" t="s">
        <v>260</v>
      </c>
    </row>
    <row r="23" spans="1:5" x14ac:dyDescent="0.4">
      <c r="A23" s="25" t="s">
        <v>128</v>
      </c>
      <c r="B23" t="s">
        <v>259</v>
      </c>
      <c r="C23" t="s">
        <v>261</v>
      </c>
    </row>
    <row r="24" spans="1:5" x14ac:dyDescent="0.4">
      <c r="A24" t="s">
        <v>134</v>
      </c>
      <c r="B24" s="26">
        <v>3200000</v>
      </c>
      <c r="C24" s="26">
        <v>1400000</v>
      </c>
      <c r="D24" s="26">
        <v>3200000</v>
      </c>
      <c r="E24" s="26">
        <v>1400000</v>
      </c>
    </row>
    <row r="25" spans="1:5" x14ac:dyDescent="0.4">
      <c r="A25" t="s">
        <v>137</v>
      </c>
      <c r="B25" s="26">
        <v>3800000</v>
      </c>
      <c r="C25" s="26">
        <v>1600000</v>
      </c>
      <c r="D25" s="26">
        <v>3800000</v>
      </c>
      <c r="E25" s="26">
        <v>1600000</v>
      </c>
    </row>
    <row r="26" spans="1:5" x14ac:dyDescent="0.4">
      <c r="A26" t="s">
        <v>138</v>
      </c>
      <c r="B26" s="26">
        <v>3400000</v>
      </c>
      <c r="C26" s="26">
        <v>1400000</v>
      </c>
      <c r="D26" s="26">
        <v>3400000</v>
      </c>
      <c r="E26" s="26">
        <v>1400000</v>
      </c>
    </row>
    <row r="27" spans="1:5" x14ac:dyDescent="0.4">
      <c r="A27" t="s">
        <v>257</v>
      </c>
      <c r="B27" s="26">
        <v>3466666.6666666665</v>
      </c>
      <c r="C27" s="26">
        <v>1466666.6666666667</v>
      </c>
      <c r="D27" s="26">
        <v>3466666.6666666665</v>
      </c>
      <c r="E27" s="26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8" sqref="J8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7" t="s">
        <v>156</v>
      </c>
      <c r="B1" s="37"/>
      <c r="C1" s="37"/>
      <c r="D1" s="37"/>
      <c r="E1" s="37"/>
    </row>
    <row r="3" spans="1:5" x14ac:dyDescent="0.4">
      <c r="A3" s="6" t="s">
        <v>157</v>
      </c>
      <c r="B3" s="6" t="s">
        <v>158</v>
      </c>
      <c r="C3" s="6" t="s">
        <v>159</v>
      </c>
      <c r="D3" s="6" t="s">
        <v>160</v>
      </c>
      <c r="E3" s="6" t="s">
        <v>161</v>
      </c>
    </row>
    <row r="4" spans="1:5" x14ac:dyDescent="0.4">
      <c r="A4" s="6" t="s">
        <v>162</v>
      </c>
      <c r="B4" s="6">
        <v>65</v>
      </c>
      <c r="C4" s="6">
        <v>55</v>
      </c>
      <c r="D4" s="6">
        <v>80</v>
      </c>
      <c r="E4" s="27">
        <f>AVERAGE(B4:D4)</f>
        <v>66.666666666666671</v>
      </c>
    </row>
    <row r="5" spans="1:5" x14ac:dyDescent="0.4">
      <c r="A5" s="6" t="s">
        <v>163</v>
      </c>
      <c r="B5" s="6">
        <v>75</v>
      </c>
      <c r="C5" s="6">
        <v>70</v>
      </c>
      <c r="D5" s="6">
        <v>60</v>
      </c>
      <c r="E5" s="27">
        <f t="shared" ref="E5:E13" si="0">AVERAGE(B5:D5)</f>
        <v>68.333333333333329</v>
      </c>
    </row>
    <row r="6" spans="1:5" x14ac:dyDescent="0.4">
      <c r="A6" s="6" t="s">
        <v>164</v>
      </c>
      <c r="B6" s="6">
        <v>90</v>
      </c>
      <c r="C6" s="6">
        <v>95</v>
      </c>
      <c r="D6" s="6">
        <v>85</v>
      </c>
      <c r="E6" s="27">
        <f t="shared" si="0"/>
        <v>90</v>
      </c>
    </row>
    <row r="7" spans="1:5" x14ac:dyDescent="0.4">
      <c r="A7" s="6" t="s">
        <v>165</v>
      </c>
      <c r="B7" s="6">
        <v>80</v>
      </c>
      <c r="C7" s="6">
        <v>80</v>
      </c>
      <c r="D7" s="6">
        <v>85</v>
      </c>
      <c r="E7" s="27">
        <f t="shared" si="0"/>
        <v>81.666666666666671</v>
      </c>
    </row>
    <row r="8" spans="1:5" x14ac:dyDescent="0.4">
      <c r="A8" s="6" t="s">
        <v>166</v>
      </c>
      <c r="B8" s="6">
        <v>60</v>
      </c>
      <c r="C8" s="6">
        <v>45</v>
      </c>
      <c r="D8" s="6">
        <v>50</v>
      </c>
      <c r="E8" s="27">
        <f t="shared" si="0"/>
        <v>51.666666666666664</v>
      </c>
    </row>
    <row r="9" spans="1:5" x14ac:dyDescent="0.4">
      <c r="A9" s="6" t="s">
        <v>167</v>
      </c>
      <c r="B9" s="6">
        <v>40</v>
      </c>
      <c r="C9" s="6">
        <v>35</v>
      </c>
      <c r="D9" s="6">
        <v>50</v>
      </c>
      <c r="E9" s="27">
        <f t="shared" si="0"/>
        <v>41.666666666666664</v>
      </c>
    </row>
    <row r="10" spans="1:5" x14ac:dyDescent="0.4">
      <c r="A10" s="6" t="s">
        <v>168</v>
      </c>
      <c r="B10" s="6">
        <v>35</v>
      </c>
      <c r="C10" s="6">
        <v>40</v>
      </c>
      <c r="D10" s="6">
        <v>50</v>
      </c>
      <c r="E10" s="27">
        <f t="shared" si="0"/>
        <v>41.666666666666664</v>
      </c>
    </row>
    <row r="11" spans="1:5" x14ac:dyDescent="0.4">
      <c r="A11" s="6" t="s">
        <v>169</v>
      </c>
      <c r="B11" s="6">
        <v>85</v>
      </c>
      <c r="C11" s="6">
        <v>80</v>
      </c>
      <c r="D11" s="6">
        <v>70</v>
      </c>
      <c r="E11" s="27">
        <f t="shared" si="0"/>
        <v>78.333333333333329</v>
      </c>
    </row>
    <row r="12" spans="1:5" x14ac:dyDescent="0.4">
      <c r="A12" s="6" t="s">
        <v>170</v>
      </c>
      <c r="B12" s="6">
        <v>75</v>
      </c>
      <c r="C12" s="6">
        <v>90</v>
      </c>
      <c r="D12" s="6">
        <v>80</v>
      </c>
      <c r="E12" s="27">
        <f t="shared" si="0"/>
        <v>81.666666666666671</v>
      </c>
    </row>
    <row r="13" spans="1:5" x14ac:dyDescent="0.4">
      <c r="A13" s="6" t="s">
        <v>171</v>
      </c>
      <c r="B13" s="6">
        <v>65</v>
      </c>
      <c r="C13" s="6">
        <v>60</v>
      </c>
      <c r="D13" s="6">
        <v>50</v>
      </c>
      <c r="E13" s="27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0" workbookViewId="0">
      <selection activeCell="O17" sqref="O17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7" t="s">
        <v>172</v>
      </c>
      <c r="B1" s="37"/>
      <c r="C1" s="37"/>
      <c r="D1" s="37"/>
      <c r="E1" s="37"/>
    </row>
    <row r="3" spans="1:5" x14ac:dyDescent="0.4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4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채희 강</cp:lastModifiedBy>
  <dcterms:created xsi:type="dcterms:W3CDTF">2023-04-27T08:01:32Z</dcterms:created>
  <dcterms:modified xsi:type="dcterms:W3CDTF">2025-08-24T05:48:34Z</dcterms:modified>
</cp:coreProperties>
</file>