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9\Desktop\"/>
    </mc:Choice>
  </mc:AlternateContent>
  <xr:revisionPtr revIDLastSave="0" documentId="13_ncr:1_{22D6ABBA-5443-4EF0-A757-0643EE9FC04B}" xr6:coauthVersionLast="47" xr6:coauthVersionMax="47" xr10:uidLastSave="{00000000-0000-0000-0000-000000000000}"/>
  <bookViews>
    <workbookView xWindow="615" yWindow="1110" windowWidth="17955" windowHeight="11610" firstSheet="1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'기본작업-2'!$A$5:$G$16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4" l="1"/>
  <c r="C27" i="4"/>
  <c r="E32" i="4"/>
  <c r="E33" i="4"/>
  <c r="E34" i="4"/>
  <c r="E35" i="4"/>
  <c r="E36" i="4"/>
  <c r="E37" i="4"/>
  <c r="E38" i="4"/>
  <c r="E39" i="4"/>
  <c r="E31" i="4"/>
  <c r="F31" i="4"/>
  <c r="K17" i="4"/>
  <c r="K18" i="4"/>
  <c r="K19" i="4"/>
  <c r="K20" i="4"/>
  <c r="K21" i="4"/>
  <c r="K22" i="4"/>
  <c r="K23" i="4"/>
  <c r="K16" i="4"/>
  <c r="E6" i="7"/>
  <c r="E7" i="7"/>
  <c r="E8" i="7"/>
  <c r="E9" i="7"/>
  <c r="E10" i="7"/>
  <c r="E11" i="7"/>
  <c r="E12" i="7"/>
  <c r="E13" i="7"/>
  <c r="E14" i="7"/>
  <c r="E5" i="7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<sst xmlns="http://schemas.openxmlformats.org/spreadsheetml/2006/main" count="429" uniqueCount="252">
  <si>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</si>
  <si>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</si>
  <si>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</si>
  <si>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</si>
  <si>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</si>
  <si>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</si>
  <si>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</si>
  <si>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</si>
  <si>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</si>
  <si>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</si>
  <si>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</si>
  <si>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</si>
  <si>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</si>
  <si>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</si>
  <si>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</si>
  <si>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</si>
  <si>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</si>
  <si>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</si>
  <si>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</si>
  <si>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</si>
  <si>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</si>
  <si>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</si>
  <si>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</si>
  <si>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</si>
  <si>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</si>
  <si>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</si>
  <si>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</si>
  <si>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</si>
  <si>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</si>
  <si>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</si>
  <si>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</si>
  <si>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</si>
  <si>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</si>
  <si>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</si>
  <si>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</si>
  <si>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</si>
  <si>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</si>
  <si>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</si>
  <si>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</si>
  <si>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</si>
  <si>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</si>
  <si>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</si>
  <si>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</si>
  <si>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</si>
  <si>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</si>
  <si>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</si>
  <si>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</si>
  <si>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</si>
  <si>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</si>
  <si>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</si>
  <si>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</si>
  <si>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</si>
  <si>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</si>
  <si>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</si>
  <si>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</si>
  <si>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</si>
  <si>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</si>
  <si>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</si>
  <si>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</si>
  <si>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</si>
  <si>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</si>
  <si>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</si>
  <si>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</si>
  <si>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</si>
  <si>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</si>
  <si>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</si>
  <si>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</si>
  <si>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</si>
  <si>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</si>
  <si>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</si>
  <si>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</si>
  <si>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</si>
  <si>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</si>
  <si>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</si>
  <si>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</si>
  <si>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</si>
  <si>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</si>
  <si>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</si>
  <si>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</si>
  <si>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</si>
  <si>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</si>
  <si>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</si>
  <si>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</si>
  <si>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</si>
  <si>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</si>
  <si>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</si>
  <si>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</si>
  <si>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</si>
  <si>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</si>
  <si>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</si>
  <si>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</si>
  <si>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</si>
  <si>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</si>
  <si>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</si>
  <si>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</si>
  <si>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</si>
  <si>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</si>
  <si>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</si>
  <si>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</si>
  <si>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</si>
  <si>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</si>
  <si>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</si>
  <si>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</si>
  <si>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</si>
  <si>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</si>
  <si>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</si>
  <si>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</si>
  <si>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</si>
  <si>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</si>
  <si>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</si>
  <si>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</si>
  <si>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</si>
  <si>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</si>
  <si>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</si>
  <si>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</si>
  <si>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</si>
  <si>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</si>
  <si>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</si>
  <si>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</si>
  <si>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</si>
  <si>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</si>
  <si>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</si>
  <si>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</si>
  <si>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</si>
  <si>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</si>
  <si>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</si>
  <si>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</si>
  <si>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</si>
  <si>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</si>
  <si>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</si>
  <si>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</si>
  <si>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</si>
  <si>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</si>
  <si>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</si>
  <si>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</si>
  <si>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</si>
  <si>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</si>
  <si>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</si>
  <si>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</si>
  <si>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</si>
  <si>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</si>
  <si>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</si>
  <si>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</si>
  <si>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</si>
  <si>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</si>
  <si>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</si>
  <si>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</si>
  <si>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</si>
  <si>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</si>
  <si>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</si>
  <si>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</si>
  <si>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</si>
  <si>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</si>
  <si>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</si>
  <si>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</si>
  <si>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</si>
  <si>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</si>
  <si>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</si>
  <si>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</si>
  <si>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</si>
  <si>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</si>
  <si>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</si>
  <si>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</si>
  <si>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</si>
  <si>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</si>
  <si>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</si>
  <si>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</si>
  <si>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</si>
  <si>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</si>
  <si>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</si>
  <si>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</si>
  <si>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</si>
  <si>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</si>
  <si>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</si>
  <si>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</si>
  <si>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</si>
  <si>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</si>
  <si>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</si>
  <si>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</si>
  <si>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</si>
  <si>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</si>
  <si>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</si>
  <si>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</si>
  <si>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</si>
  <si>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</si>
  <si>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</si>
  <si>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</si>
  <si>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</si>
  <si>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</si>
  <si>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</si>
  <si>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</si>
  <si>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</si>
  <si>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</si>
  <si>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</si>
  <si>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</si>
  <si>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</si>
  <si>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</si>
  <si>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</si>
  <si>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</si>
  <si>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</si>
  <si>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</si>
  <si>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</si>
  <si>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</si>
  <si>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</si>
  <si>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</si>
  <si>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</si>
  <si>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</si>
  <si>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</si>
  <si>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</si>
  <si>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</si>
  <si>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</si>
  <si>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</si>
  <si>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</si>
  <si>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</si>
  <si>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</si>
  <si>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</si>
  <si>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</si>
  <si>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</si>
  <si>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</si>
  <si>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</si>
  <si>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</si>
  <si>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</si>
  <si>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</si>
  <si>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</si>
  <si>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</si>
  <si>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</si>
  <si>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</si>
  <si>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</si>
  <si>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</si>
  <si>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</si>
  <si>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</si>
  <si>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</si>
  <si>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</si>
  <si>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</si>
  <si>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</si>
  <si>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</si>
  <si>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</si>
  <si>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</si>
  <si>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</si>
  <si>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</si>
  <si>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</si>
  <si>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</si>
  <si>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</si>
  <si>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</si>
  <si>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</si>
  <si>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</si>
  <si>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</si>
  <si>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</si>
  <si>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</si>
  <si>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</si>
  <si>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우진회 회원 현황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</si>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</sst>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A0-4C00-9157-0C7270E33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97179520"/>
        <c:axId val="1597179040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971790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7179520"/>
        <c:crosses val="max"/>
        <c:crossBetween val="between"/>
        <c:majorUnit val="2"/>
      </c:valAx>
      <c:catAx>
        <c:axId val="159717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179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C2267165-0072-923D-0E57-598B64D79944}"/>
            </a:ext>
          </a:extLst>
        </xdr:cNvPr>
        <xdr:cNvSpPr/>
      </xdr:nvSpPr>
      <xdr:spPr>
        <a:xfrm>
          <a:off x="413385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250</v>
      </c>
    </row>
    <row r="3" spans="1:6" x14ac:dyDescent="0.3">
      <c r="A3" s="1" t="s">
        <v>212</v>
      </c>
      <c r="B3" s="1" t="s">
        <v>173</v>
      </c>
      <c r="C3" s="1" t="s">
        <v>220</v>
      </c>
      <c r="D3" s="1" t="s">
        <v>208</v>
      </c>
      <c r="E3" s="1" t="s">
        <v>235</v>
      </c>
      <c r="F3" s="1" t="s">
        <v>242</v>
      </c>
    </row>
    <row r="4" spans="1:6" x14ac:dyDescent="0.3">
      <c r="A4" s="1" t="s">
        <v>213</v>
      </c>
      <c r="B4" s="1" t="s">
        <v>180</v>
      </c>
      <c r="C4" s="1" t="s">
        <v>221</v>
      </c>
      <c r="D4" s="1" t="s">
        <v>228</v>
      </c>
      <c r="E4" s="1" t="s">
        <v>236</v>
      </c>
      <c r="F4" s="1" t="s">
        <v>243</v>
      </c>
    </row>
    <row r="5" spans="1:6" x14ac:dyDescent="0.3">
      <c r="A5" s="1" t="s">
        <v>214</v>
      </c>
      <c r="B5" s="1" t="s">
        <v>177</v>
      </c>
      <c r="C5" s="1" t="s">
        <v>222</v>
      </c>
      <c r="D5" s="1" t="s">
        <v>229</v>
      </c>
      <c r="E5" s="1" t="s">
        <v>237</v>
      </c>
      <c r="F5" s="1" t="s">
        <v>244</v>
      </c>
    </row>
    <row r="6" spans="1:6" x14ac:dyDescent="0.3">
      <c r="A6" s="1" t="s">
        <v>215</v>
      </c>
      <c r="B6" s="1" t="s">
        <v>180</v>
      </c>
      <c r="C6" s="1" t="s">
        <v>223</v>
      </c>
      <c r="D6" s="1" t="s">
        <v>230</v>
      </c>
      <c r="E6" s="1" t="s">
        <v>238</v>
      </c>
      <c r="F6" s="1" t="s">
        <v>245</v>
      </c>
    </row>
    <row r="7" spans="1:6" x14ac:dyDescent="0.3">
      <c r="A7" s="1" t="s">
        <v>216</v>
      </c>
      <c r="B7" s="1" t="s">
        <v>177</v>
      </c>
      <c r="C7" s="1" t="s">
        <v>224</v>
      </c>
      <c r="D7" s="1" t="s">
        <v>231</v>
      </c>
      <c r="E7" s="1" t="s">
        <v>239</v>
      </c>
      <c r="F7" s="1" t="s">
        <v>246</v>
      </c>
    </row>
    <row r="8" spans="1:6" x14ac:dyDescent="0.3">
      <c r="A8" s="1" t="s">
        <v>217</v>
      </c>
      <c r="B8" s="1" t="s">
        <v>180</v>
      </c>
      <c r="C8" s="1" t="s">
        <v>225</v>
      </c>
      <c r="D8" s="1" t="s">
        <v>232</v>
      </c>
      <c r="E8" s="1" t="s">
        <v>240</v>
      </c>
      <c r="F8" s="1" t="s">
        <v>247</v>
      </c>
    </row>
    <row r="9" spans="1:6" x14ac:dyDescent="0.3">
      <c r="A9" s="1" t="s">
        <v>218</v>
      </c>
      <c r="B9" s="1" t="s">
        <v>177</v>
      </c>
      <c r="C9" s="1" t="s">
        <v>226</v>
      </c>
      <c r="D9" s="1" t="s">
        <v>233</v>
      </c>
      <c r="E9" s="1" t="s">
        <v>236</v>
      </c>
      <c r="F9" s="1" t="s">
        <v>248</v>
      </c>
    </row>
    <row r="10" spans="1:6" x14ac:dyDescent="0.3">
      <c r="A10" s="1" t="s">
        <v>219</v>
      </c>
      <c r="B10" s="1" t="s">
        <v>180</v>
      </c>
      <c r="C10" s="1" t="s">
        <v>227</v>
      </c>
      <c r="D10" s="1" t="s">
        <v>234</v>
      </c>
      <c r="E10" s="1" t="s">
        <v>241</v>
      </c>
      <c r="F10" s="1" t="s">
        <v>249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K22" sqref="K22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0</v>
      </c>
    </row>
    <row r="3" spans="1:8" x14ac:dyDescent="0.3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/>
      <c r="G3" s="18"/>
      <c r="H3" s="18" t="s">
        <v>198</v>
      </c>
    </row>
    <row r="4" spans="1:8" x14ac:dyDescent="0.3">
      <c r="A4" s="18"/>
      <c r="B4" s="18"/>
      <c r="C4" s="18"/>
      <c r="D4" s="18"/>
      <c r="E4" s="10" t="s">
        <v>7</v>
      </c>
      <c r="F4" s="10" t="s">
        <v>8</v>
      </c>
      <c r="G4" s="10" t="s">
        <v>9</v>
      </c>
      <c r="H4" s="18"/>
    </row>
    <row r="5" spans="1:8" x14ac:dyDescent="0.3">
      <c r="A5" s="11">
        <v>23010501</v>
      </c>
      <c r="B5" s="11" t="s">
        <v>10</v>
      </c>
      <c r="C5" s="11">
        <v>46</v>
      </c>
      <c r="D5" s="11">
        <v>24</v>
      </c>
      <c r="E5" s="11"/>
      <c r="F5" s="11"/>
      <c r="G5" s="11">
        <v>20</v>
      </c>
      <c r="H5" s="11">
        <v>90</v>
      </c>
    </row>
    <row r="6" spans="1:8" x14ac:dyDescent="0.3">
      <c r="A6" s="11">
        <v>23010502</v>
      </c>
      <c r="B6" s="11" t="s">
        <v>11</v>
      </c>
      <c r="C6" s="11">
        <v>38</v>
      </c>
      <c r="D6" s="11">
        <v>20</v>
      </c>
      <c r="E6" s="11">
        <v>5</v>
      </c>
      <c r="F6" s="11"/>
      <c r="G6" s="11"/>
      <c r="H6" s="11">
        <v>63</v>
      </c>
    </row>
    <row r="7" spans="1:8" x14ac:dyDescent="0.3">
      <c r="A7" s="11">
        <v>23010503</v>
      </c>
      <c r="B7" s="11" t="s">
        <v>12</v>
      </c>
      <c r="C7" s="11">
        <v>49</v>
      </c>
      <c r="D7" s="11">
        <v>30</v>
      </c>
      <c r="E7" s="11"/>
      <c r="F7" s="11">
        <v>15</v>
      </c>
      <c r="G7" s="11"/>
      <c r="H7" s="11">
        <v>94</v>
      </c>
    </row>
    <row r="8" spans="1:8" x14ac:dyDescent="0.3">
      <c r="A8" s="11">
        <v>23010504</v>
      </c>
      <c r="B8" s="11" t="s">
        <v>13</v>
      </c>
      <c r="C8" s="11">
        <v>24</v>
      </c>
      <c r="D8" s="11">
        <v>18</v>
      </c>
      <c r="E8" s="11"/>
      <c r="F8" s="11"/>
      <c r="G8" s="11">
        <v>20</v>
      </c>
      <c r="H8" s="11">
        <v>62</v>
      </c>
    </row>
    <row r="9" spans="1:8" x14ac:dyDescent="0.3">
      <c r="A9" s="11">
        <v>23010505</v>
      </c>
      <c r="B9" s="11" t="s">
        <v>14</v>
      </c>
      <c r="C9" s="11">
        <v>35</v>
      </c>
      <c r="D9" s="11">
        <v>25</v>
      </c>
      <c r="E9" s="11"/>
      <c r="F9" s="11"/>
      <c r="G9" s="11">
        <v>20</v>
      </c>
      <c r="H9" s="11">
        <v>80</v>
      </c>
    </row>
    <row r="10" spans="1:8" x14ac:dyDescent="0.3">
      <c r="A10" s="11">
        <v>23010506</v>
      </c>
      <c r="B10" s="11" t="s">
        <v>15</v>
      </c>
      <c r="C10" s="11">
        <v>33</v>
      </c>
      <c r="D10" s="11">
        <v>22</v>
      </c>
      <c r="E10" s="11"/>
      <c r="F10" s="11"/>
      <c r="G10" s="11">
        <v>20</v>
      </c>
      <c r="H10" s="11">
        <v>75</v>
      </c>
    </row>
    <row r="11" spans="1:8" x14ac:dyDescent="0.3">
      <c r="A11" s="11">
        <v>23010507</v>
      </c>
      <c r="B11" s="11" t="s">
        <v>16</v>
      </c>
      <c r="C11" s="11">
        <v>48</v>
      </c>
      <c r="D11" s="11">
        <v>29</v>
      </c>
      <c r="E11" s="11"/>
      <c r="F11" s="11">
        <v>15</v>
      </c>
      <c r="G11" s="11"/>
      <c r="H11" s="11">
        <v>92</v>
      </c>
    </row>
    <row r="12" spans="1:8" x14ac:dyDescent="0.3">
      <c r="A12" s="11">
        <v>23010508</v>
      </c>
      <c r="B12" s="11" t="s">
        <v>17</v>
      </c>
      <c r="C12" s="11">
        <v>42</v>
      </c>
      <c r="D12" s="11">
        <v>23</v>
      </c>
      <c r="E12" s="11"/>
      <c r="F12" s="11"/>
      <c r="G12" s="11">
        <v>20</v>
      </c>
      <c r="H12" s="11">
        <v>85</v>
      </c>
    </row>
    <row r="13" spans="1:8" x14ac:dyDescent="0.3">
      <c r="A13" s="11">
        <v>23010509</v>
      </c>
      <c r="B13" s="11" t="s">
        <v>18</v>
      </c>
      <c r="C13" s="11">
        <v>31</v>
      </c>
      <c r="D13" s="11">
        <v>17</v>
      </c>
      <c r="E13" s="11">
        <v>10</v>
      </c>
      <c r="F13" s="11"/>
      <c r="G13" s="11"/>
      <c r="H13" s="11">
        <v>58</v>
      </c>
    </row>
    <row r="14" spans="1:8" x14ac:dyDescent="0.3">
      <c r="A14" s="11">
        <v>23010510</v>
      </c>
      <c r="B14" s="11" t="s">
        <v>19</v>
      </c>
      <c r="C14" s="11">
        <v>40</v>
      </c>
      <c r="D14" s="11">
        <v>21</v>
      </c>
      <c r="E14" s="11"/>
      <c r="F14" s="11"/>
      <c r="G14" s="11">
        <v>20</v>
      </c>
      <c r="H14" s="11">
        <v>81</v>
      </c>
    </row>
    <row r="15" spans="1:8" x14ac:dyDescent="0.3">
      <c r="A15" s="11">
        <v>23010511</v>
      </c>
      <c r="B15" s="11" t="s">
        <v>20</v>
      </c>
      <c r="C15" s="11">
        <v>39</v>
      </c>
      <c r="D15" s="11">
        <v>19</v>
      </c>
      <c r="E15" s="11"/>
      <c r="F15" s="11">
        <v>15</v>
      </c>
      <c r="G15" s="11"/>
      <c r="H15" s="11">
        <v>73</v>
      </c>
    </row>
    <row r="16" spans="1:8" x14ac:dyDescent="0.3">
      <c r="A16" s="11">
        <v>23010512</v>
      </c>
      <c r="B16" s="11" t="s">
        <v>21</v>
      </c>
      <c r="C16" s="11">
        <v>30</v>
      </c>
      <c r="D16" s="11">
        <v>26</v>
      </c>
      <c r="E16" s="11"/>
      <c r="F16" s="11"/>
      <c r="G16" s="11">
        <v>20</v>
      </c>
      <c r="H16" s="11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L11" sqref="L11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9" t="s">
        <v>22</v>
      </c>
      <c r="B1" s="19"/>
      <c r="C1" s="19"/>
      <c r="D1" s="19"/>
      <c r="E1" s="19"/>
      <c r="F1" s="19"/>
      <c r="G1" s="19"/>
    </row>
    <row r="3" spans="1:7" x14ac:dyDescent="0.3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</row>
    <row r="4" spans="1:7" x14ac:dyDescent="0.3">
      <c r="A4" s="2" t="s">
        <v>30</v>
      </c>
      <c r="B4" s="2" t="s">
        <v>31</v>
      </c>
      <c r="C4" s="2" t="s">
        <v>32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33</v>
      </c>
      <c r="B5" s="2" t="s">
        <v>31</v>
      </c>
      <c r="C5" s="2" t="s">
        <v>34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35</v>
      </c>
      <c r="B6" s="2" t="s">
        <v>31</v>
      </c>
      <c r="C6" s="2" t="s">
        <v>36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37</v>
      </c>
      <c r="B7" s="2" t="s">
        <v>31</v>
      </c>
      <c r="C7" s="2" t="s">
        <v>38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39</v>
      </c>
      <c r="B8" s="2" t="s">
        <v>40</v>
      </c>
      <c r="C8" s="2" t="s">
        <v>32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41</v>
      </c>
      <c r="B9" s="2" t="s">
        <v>40</v>
      </c>
      <c r="C9" s="2" t="s">
        <v>34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42</v>
      </c>
      <c r="B10" s="2" t="s">
        <v>40</v>
      </c>
      <c r="C10" s="2" t="s">
        <v>36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43</v>
      </c>
      <c r="B11" s="2" t="s">
        <v>40</v>
      </c>
      <c r="C11" s="2" t="s">
        <v>36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44</v>
      </c>
      <c r="B12" s="2" t="s">
        <v>40</v>
      </c>
      <c r="C12" s="2" t="s">
        <v>38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45</v>
      </c>
      <c r="B13" s="2" t="s">
        <v>46</v>
      </c>
      <c r="C13" s="2" t="s">
        <v>32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47</v>
      </c>
      <c r="B14" s="2" t="s">
        <v>46</v>
      </c>
      <c r="C14" s="2" t="s">
        <v>34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48</v>
      </c>
      <c r="B15" s="2" t="s">
        <v>46</v>
      </c>
      <c r="C15" s="2" t="s">
        <v>36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49</v>
      </c>
      <c r="B16" s="2" t="s">
        <v>46</v>
      </c>
      <c r="C16" s="2" t="s">
        <v>36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OR($C4="사원",$E4&lt;=1000000)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topLeftCell="A13" workbookViewId="0">
      <selection activeCell="E27" sqref="E27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50</v>
      </c>
      <c r="B1" s="5" t="s">
        <v>171</v>
      </c>
      <c r="G1" s="6" t="s">
        <v>51</v>
      </c>
      <c r="H1" s="5" t="s">
        <v>52</v>
      </c>
    </row>
    <row r="2" spans="1:11" x14ac:dyDescent="0.3">
      <c r="A2" s="2" t="s">
        <v>172</v>
      </c>
      <c r="B2" s="2" t="s">
        <v>173</v>
      </c>
      <c r="C2" s="24" t="s">
        <v>174</v>
      </c>
      <c r="D2" s="25"/>
      <c r="E2" s="7" t="s">
        <v>175</v>
      </c>
      <c r="G2" s="2" t="s">
        <v>54</v>
      </c>
      <c r="H2" s="2" t="s">
        <v>55</v>
      </c>
      <c r="I2" s="2" t="s">
        <v>56</v>
      </c>
      <c r="J2" s="2" t="s">
        <v>57</v>
      </c>
      <c r="K2" s="7" t="s">
        <v>58</v>
      </c>
    </row>
    <row r="3" spans="1:11" x14ac:dyDescent="0.3">
      <c r="A3" s="2" t="s">
        <v>176</v>
      </c>
      <c r="B3" s="2" t="s">
        <v>177</v>
      </c>
      <c r="C3" s="24" t="s">
        <v>178</v>
      </c>
      <c r="D3" s="25"/>
      <c r="E3" s="8"/>
      <c r="G3" s="2">
        <v>375001</v>
      </c>
      <c r="H3" s="2" t="s">
        <v>59</v>
      </c>
      <c r="I3" s="2" t="s">
        <v>60</v>
      </c>
      <c r="J3" s="2">
        <v>75</v>
      </c>
      <c r="K3" s="2" t="str">
        <f>COUNTBLANK(I2:I11)/COUNTA(H2:H11)*100&amp;"%"</f>
        <v>30%</v>
      </c>
    </row>
    <row r="4" spans="1:11" x14ac:dyDescent="0.3">
      <c r="A4" s="2" t="s">
        <v>179</v>
      </c>
      <c r="B4" s="2" t="s">
        <v>180</v>
      </c>
      <c r="C4" s="24" t="s">
        <v>181</v>
      </c>
      <c r="D4" s="25"/>
      <c r="E4" s="8"/>
      <c r="G4" s="2">
        <v>375002</v>
      </c>
      <c r="H4" s="2" t="s">
        <v>61</v>
      </c>
      <c r="I4" s="2"/>
      <c r="J4" s="2">
        <v>0</v>
      </c>
    </row>
    <row r="5" spans="1:11" x14ac:dyDescent="0.3">
      <c r="A5" s="2" t="s">
        <v>182</v>
      </c>
      <c r="B5" s="2" t="s">
        <v>180</v>
      </c>
      <c r="C5" s="24" t="s">
        <v>183</v>
      </c>
      <c r="D5" s="25"/>
      <c r="E5" s="8"/>
      <c r="G5" s="2">
        <v>375004</v>
      </c>
      <c r="H5" s="2" t="s">
        <v>61</v>
      </c>
      <c r="I5" s="2" t="s">
        <v>60</v>
      </c>
      <c r="J5" s="2">
        <v>64</v>
      </c>
    </row>
    <row r="6" spans="1:11" x14ac:dyDescent="0.3">
      <c r="A6" s="2" t="s">
        <v>184</v>
      </c>
      <c r="B6" s="2" t="s">
        <v>177</v>
      </c>
      <c r="C6" s="24" t="s">
        <v>185</v>
      </c>
      <c r="D6" s="25"/>
      <c r="E6" s="8"/>
      <c r="G6" s="2">
        <v>375013</v>
      </c>
      <c r="H6" s="2" t="s">
        <v>61</v>
      </c>
      <c r="I6" s="2" t="s">
        <v>60</v>
      </c>
      <c r="J6" s="2">
        <v>88</v>
      </c>
    </row>
    <row r="7" spans="1:11" x14ac:dyDescent="0.3">
      <c r="A7" s="2" t="s">
        <v>186</v>
      </c>
      <c r="B7" s="2" t="s">
        <v>177</v>
      </c>
      <c r="C7" s="24" t="s">
        <v>187</v>
      </c>
      <c r="D7" s="25"/>
      <c r="E7" s="8"/>
      <c r="G7" s="2">
        <v>375024</v>
      </c>
      <c r="H7" s="2" t="s">
        <v>59</v>
      </c>
      <c r="I7" s="2" t="s">
        <v>60</v>
      </c>
      <c r="J7" s="2">
        <v>51</v>
      </c>
    </row>
    <row r="8" spans="1:11" x14ac:dyDescent="0.3">
      <c r="A8" s="2" t="s">
        <v>188</v>
      </c>
      <c r="B8" s="2" t="s">
        <v>177</v>
      </c>
      <c r="C8" s="24" t="s">
        <v>189</v>
      </c>
      <c r="D8" s="25"/>
      <c r="E8" s="8"/>
      <c r="G8" s="2">
        <v>375033</v>
      </c>
      <c r="H8" s="2" t="s">
        <v>61</v>
      </c>
      <c r="I8" s="2"/>
      <c r="J8" s="2">
        <v>0</v>
      </c>
    </row>
    <row r="9" spans="1:11" x14ac:dyDescent="0.3">
      <c r="A9" s="2" t="s">
        <v>190</v>
      </c>
      <c r="B9" s="2" t="s">
        <v>180</v>
      </c>
      <c r="C9" s="24" t="s">
        <v>191</v>
      </c>
      <c r="D9" s="25"/>
      <c r="E9" s="8"/>
      <c r="G9" s="2">
        <v>375038</v>
      </c>
      <c r="H9" s="2" t="s">
        <v>59</v>
      </c>
      <c r="I9" s="2" t="s">
        <v>60</v>
      </c>
      <c r="J9" s="2">
        <v>92</v>
      </c>
    </row>
    <row r="10" spans="1:11" x14ac:dyDescent="0.3">
      <c r="A10" s="2" t="s">
        <v>192</v>
      </c>
      <c r="B10" s="2" t="s">
        <v>177</v>
      </c>
      <c r="C10" s="24" t="s">
        <v>193</v>
      </c>
      <c r="D10" s="25"/>
      <c r="E10" s="8"/>
      <c r="G10" s="2">
        <v>375042</v>
      </c>
      <c r="H10" s="2" t="s">
        <v>61</v>
      </c>
      <c r="I10" s="2"/>
      <c r="J10" s="2">
        <v>0</v>
      </c>
    </row>
    <row r="11" spans="1:11" x14ac:dyDescent="0.3">
      <c r="A11" s="2" t="s">
        <v>194</v>
      </c>
      <c r="B11" s="2" t="s">
        <v>180</v>
      </c>
      <c r="C11" s="24" t="s">
        <v>195</v>
      </c>
      <c r="D11" s="25"/>
      <c r="E11" s="8"/>
      <c r="G11" s="2">
        <v>375046</v>
      </c>
      <c r="H11" s="2" t="s">
        <v>59</v>
      </c>
      <c r="I11" s="2" t="s">
        <v>60</v>
      </c>
      <c r="J11" s="2">
        <v>67</v>
      </c>
    </row>
    <row r="12" spans="1:11" x14ac:dyDescent="0.3">
      <c r="A12" s="2" t="s">
        <v>196</v>
      </c>
      <c r="B12" s="2" t="s">
        <v>180</v>
      </c>
      <c r="C12" s="24" t="s">
        <v>197</v>
      </c>
      <c r="D12" s="25"/>
      <c r="E12" s="8"/>
      <c r="G12" s="2">
        <v>375049</v>
      </c>
      <c r="H12" s="2" t="s">
        <v>59</v>
      </c>
      <c r="I12" s="2" t="s">
        <v>60</v>
      </c>
      <c r="J12" s="2">
        <v>86</v>
      </c>
    </row>
    <row r="14" spans="1:11" x14ac:dyDescent="0.3">
      <c r="A14" s="6" t="s">
        <v>62</v>
      </c>
      <c r="B14" s="5" t="s">
        <v>63</v>
      </c>
      <c r="G14" s="6" t="s">
        <v>64</v>
      </c>
      <c r="H14" s="5" t="s">
        <v>65</v>
      </c>
    </row>
    <row r="15" spans="1:11" x14ac:dyDescent="0.3">
      <c r="A15" s="2" t="s">
        <v>66</v>
      </c>
      <c r="B15" s="2" t="s">
        <v>67</v>
      </c>
      <c r="C15" s="2" t="s">
        <v>68</v>
      </c>
      <c r="G15" s="2" t="s">
        <v>69</v>
      </c>
      <c r="H15" s="2" t="s">
        <v>53</v>
      </c>
      <c r="I15" s="2" t="s">
        <v>70</v>
      </c>
      <c r="J15" s="2" t="s">
        <v>71</v>
      </c>
      <c r="K15" s="7" t="s">
        <v>72</v>
      </c>
    </row>
    <row r="16" spans="1:11" x14ac:dyDescent="0.3">
      <c r="A16" s="2">
        <v>1025</v>
      </c>
      <c r="B16" s="2" t="s">
        <v>73</v>
      </c>
      <c r="C16" s="2">
        <v>75</v>
      </c>
      <c r="G16" s="2">
        <v>1</v>
      </c>
      <c r="H16" s="2" t="s">
        <v>74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75</v>
      </c>
      <c r="C17" s="2">
        <v>83</v>
      </c>
      <c r="G17" s="2">
        <v>2</v>
      </c>
      <c r="H17" s="2" t="s">
        <v>76</v>
      </c>
      <c r="I17" s="2">
        <v>150</v>
      </c>
      <c r="J17" s="2">
        <v>133</v>
      </c>
      <c r="K17" s="3">
        <f t="shared" ref="K17:K23" si="0">J17*HLOOKUP(RIGHT(H17,1),$H$26:$K$27,2,0)</f>
        <v>1330000</v>
      </c>
    </row>
    <row r="18" spans="1:11" x14ac:dyDescent="0.3">
      <c r="A18" s="2">
        <v>1226</v>
      </c>
      <c r="B18" s="2" t="s">
        <v>77</v>
      </c>
      <c r="C18" s="2">
        <v>88</v>
      </c>
      <c r="G18" s="2">
        <v>3</v>
      </c>
      <c r="H18" s="2" t="s">
        <v>78</v>
      </c>
      <c r="I18" s="2">
        <v>120</v>
      </c>
      <c r="J18" s="2">
        <v>119</v>
      </c>
      <c r="K18" s="3">
        <f t="shared" si="0"/>
        <v>1428000</v>
      </c>
    </row>
    <row r="19" spans="1:11" x14ac:dyDescent="0.3">
      <c r="A19" s="2">
        <v>1325</v>
      </c>
      <c r="B19" s="2" t="s">
        <v>79</v>
      </c>
      <c r="C19" s="2">
        <v>92</v>
      </c>
      <c r="G19" s="2">
        <v>4</v>
      </c>
      <c r="H19" s="2" t="s">
        <v>80</v>
      </c>
      <c r="I19" s="2">
        <v>100</v>
      </c>
      <c r="J19" s="2">
        <v>86</v>
      </c>
      <c r="K19" s="3">
        <f t="shared" si="0"/>
        <v>1720000</v>
      </c>
    </row>
    <row r="20" spans="1:11" x14ac:dyDescent="0.3">
      <c r="A20" s="2">
        <v>1388</v>
      </c>
      <c r="B20" s="2" t="s">
        <v>73</v>
      </c>
      <c r="C20" s="2">
        <v>95</v>
      </c>
      <c r="G20" s="2">
        <v>5</v>
      </c>
      <c r="H20" s="2" t="s">
        <v>81</v>
      </c>
      <c r="I20" s="2">
        <v>80</v>
      </c>
      <c r="J20" s="2">
        <v>78</v>
      </c>
      <c r="K20" s="3">
        <f t="shared" si="0"/>
        <v>1170000</v>
      </c>
    </row>
    <row r="21" spans="1:11" x14ac:dyDescent="0.3">
      <c r="A21" s="2">
        <v>1395</v>
      </c>
      <c r="B21" s="2" t="s">
        <v>79</v>
      </c>
      <c r="C21" s="2">
        <v>76</v>
      </c>
      <c r="G21" s="2">
        <v>6</v>
      </c>
      <c r="H21" s="2" t="s">
        <v>82</v>
      </c>
      <c r="I21" s="2">
        <v>90</v>
      </c>
      <c r="J21" s="2">
        <v>59</v>
      </c>
      <c r="K21" s="3">
        <f t="shared" si="0"/>
        <v>590000</v>
      </c>
    </row>
    <row r="22" spans="1:11" x14ac:dyDescent="0.3">
      <c r="A22" s="2">
        <v>1438</v>
      </c>
      <c r="B22" s="2" t="s">
        <v>83</v>
      </c>
      <c r="C22" s="2">
        <v>94</v>
      </c>
      <c r="G22" s="2">
        <v>7</v>
      </c>
      <c r="H22" s="2" t="s">
        <v>84</v>
      </c>
      <c r="I22" s="2">
        <v>120</v>
      </c>
      <c r="J22" s="2">
        <v>111</v>
      </c>
      <c r="K22" s="3">
        <f t="shared" si="0"/>
        <v>1332000</v>
      </c>
    </row>
    <row r="23" spans="1:11" x14ac:dyDescent="0.3">
      <c r="A23" s="2">
        <v>1457</v>
      </c>
      <c r="B23" s="2" t="s">
        <v>75</v>
      </c>
      <c r="C23" s="2">
        <v>92</v>
      </c>
      <c r="G23" s="2">
        <v>8</v>
      </c>
      <c r="H23" s="2" t="s">
        <v>85</v>
      </c>
      <c r="I23" s="2">
        <v>100</v>
      </c>
      <c r="J23" s="2">
        <v>82</v>
      </c>
      <c r="K23" s="3">
        <f t="shared" si="0"/>
        <v>1640000</v>
      </c>
    </row>
    <row r="24" spans="1:11" x14ac:dyDescent="0.3">
      <c r="A24" s="2">
        <v>1599</v>
      </c>
      <c r="B24" s="2" t="s">
        <v>83</v>
      </c>
      <c r="C24" s="2">
        <v>88</v>
      </c>
      <c r="D24" s="20" t="s">
        <v>86</v>
      </c>
      <c r="E24" s="21"/>
    </row>
    <row r="25" spans="1:11" x14ac:dyDescent="0.3">
      <c r="A25" s="2">
        <v>1601</v>
      </c>
      <c r="B25" s="2" t="s">
        <v>87</v>
      </c>
      <c r="C25" s="2">
        <v>78</v>
      </c>
      <c r="D25" s="2" t="s">
        <v>208</v>
      </c>
      <c r="E25" s="2" t="s">
        <v>210</v>
      </c>
      <c r="G25" t="s">
        <v>88</v>
      </c>
    </row>
    <row r="26" spans="1:11" x14ac:dyDescent="0.3">
      <c r="A26" s="2">
        <v>1625</v>
      </c>
      <c r="B26" s="2" t="s">
        <v>73</v>
      </c>
      <c r="C26" s="2">
        <v>90</v>
      </c>
      <c r="D26" s="2" t="s">
        <v>209</v>
      </c>
      <c r="E26" s="2" t="s">
        <v>211</v>
      </c>
      <c r="G26" s="2" t="s">
        <v>89</v>
      </c>
      <c r="H26" s="2" t="s">
        <v>90</v>
      </c>
      <c r="I26" s="2" t="s">
        <v>91</v>
      </c>
      <c r="J26" s="2" t="s">
        <v>92</v>
      </c>
      <c r="K26" s="2" t="s">
        <v>93</v>
      </c>
    </row>
    <row r="27" spans="1:11" x14ac:dyDescent="0.3">
      <c r="A27" s="22" t="s">
        <v>94</v>
      </c>
      <c r="B27" s="23"/>
      <c r="C27" s="2">
        <f>ROUND(DAVERAGE(A15:C26,C15,D25:E27),1)</f>
        <v>92.3</v>
      </c>
      <c r="D27" s="2" t="s">
        <v>251</v>
      </c>
      <c r="E27" s="2" t="s">
        <v>211</v>
      </c>
      <c r="G27" s="2" t="s">
        <v>95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96</v>
      </c>
      <c r="B29" s="5" t="s">
        <v>97</v>
      </c>
    </row>
    <row r="30" spans="1:11" x14ac:dyDescent="0.3">
      <c r="A30" s="2" t="s">
        <v>98</v>
      </c>
      <c r="B30" s="2" t="s">
        <v>99</v>
      </c>
      <c r="C30" s="2" t="s">
        <v>100</v>
      </c>
      <c r="D30" s="2" t="s">
        <v>6</v>
      </c>
      <c r="E30" s="7" t="s">
        <v>101</v>
      </c>
    </row>
    <row r="31" spans="1:11" x14ac:dyDescent="0.3">
      <c r="A31" s="2" t="s">
        <v>102</v>
      </c>
      <c r="B31" s="2">
        <v>46</v>
      </c>
      <c r="C31" s="2">
        <v>43</v>
      </c>
      <c r="D31" s="2">
        <v>89</v>
      </c>
      <c r="E31" s="2" t="b">
        <f>IF(LARGE($D$31:$D$39,3)&gt;="◆","")</f>
        <v>0</v>
      </c>
      <c r="F31">
        <f>SMALL(D31:D39,3)</f>
        <v>73</v>
      </c>
    </row>
    <row r="32" spans="1:11" x14ac:dyDescent="0.3">
      <c r="A32" s="2" t="s">
        <v>102</v>
      </c>
      <c r="B32" s="2">
        <v>38</v>
      </c>
      <c r="C32" s="2">
        <v>42</v>
      </c>
      <c r="D32" s="2">
        <v>80</v>
      </c>
      <c r="E32" s="2" t="b">
        <f t="shared" ref="E32:E39" si="1">IF(LARGE($D$31:$D$39,3)&gt;="◆","")</f>
        <v>0</v>
      </c>
    </row>
    <row r="33" spans="1:5" x14ac:dyDescent="0.3">
      <c r="A33" s="2" t="s">
        <v>102</v>
      </c>
      <c r="B33" s="2">
        <v>46</v>
      </c>
      <c r="C33" s="2">
        <v>49</v>
      </c>
      <c r="D33" s="2">
        <v>95</v>
      </c>
      <c r="E33" s="2" t="b">
        <f t="shared" si="1"/>
        <v>0</v>
      </c>
    </row>
    <row r="34" spans="1:5" x14ac:dyDescent="0.3">
      <c r="A34" s="2" t="s">
        <v>102</v>
      </c>
      <c r="B34" s="2">
        <v>37</v>
      </c>
      <c r="C34" s="2">
        <v>33</v>
      </c>
      <c r="D34" s="2">
        <v>70</v>
      </c>
      <c r="E34" s="2" t="b">
        <f t="shared" si="1"/>
        <v>0</v>
      </c>
    </row>
    <row r="35" spans="1:5" x14ac:dyDescent="0.3">
      <c r="A35" s="2" t="s">
        <v>102</v>
      </c>
      <c r="B35" s="2">
        <v>38</v>
      </c>
      <c r="C35" s="2">
        <v>35</v>
      </c>
      <c r="D35" s="2">
        <v>73</v>
      </c>
      <c r="E35" s="2" t="b">
        <f t="shared" si="1"/>
        <v>0</v>
      </c>
    </row>
    <row r="36" spans="1:5" x14ac:dyDescent="0.3">
      <c r="A36" s="2" t="s">
        <v>102</v>
      </c>
      <c r="B36" s="2">
        <v>47</v>
      </c>
      <c r="C36" s="2">
        <v>45</v>
      </c>
      <c r="D36" s="2">
        <v>92</v>
      </c>
      <c r="E36" s="2" t="b">
        <f t="shared" si="1"/>
        <v>0</v>
      </c>
    </row>
    <row r="37" spans="1:5" x14ac:dyDescent="0.3">
      <c r="A37" s="2" t="s">
        <v>102</v>
      </c>
      <c r="B37" s="2">
        <v>50</v>
      </c>
      <c r="C37" s="2">
        <v>48</v>
      </c>
      <c r="D37" s="2">
        <v>98</v>
      </c>
      <c r="E37" s="2" t="b">
        <f t="shared" si="1"/>
        <v>0</v>
      </c>
    </row>
    <row r="38" spans="1:5" x14ac:dyDescent="0.3">
      <c r="A38" s="2" t="s">
        <v>102</v>
      </c>
      <c r="B38" s="2">
        <v>39</v>
      </c>
      <c r="C38" s="2">
        <v>32</v>
      </c>
      <c r="D38" s="2">
        <v>71</v>
      </c>
      <c r="E38" s="2" t="b">
        <f t="shared" si="1"/>
        <v>0</v>
      </c>
    </row>
    <row r="39" spans="1:5" x14ac:dyDescent="0.3">
      <c r="A39" s="2" t="s">
        <v>102</v>
      </c>
      <c r="B39" s="2">
        <v>41</v>
      </c>
      <c r="C39" s="2">
        <v>40</v>
      </c>
      <c r="D39" s="2">
        <v>81</v>
      </c>
      <c r="E39" s="2" t="b">
        <f t="shared" si="1"/>
        <v>0</v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F19" sqref="F19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6" t="s">
        <v>103</v>
      </c>
      <c r="B1" s="26"/>
      <c r="C1" s="26"/>
      <c r="D1" s="26"/>
      <c r="F1" s="26" t="s">
        <v>104</v>
      </c>
      <c r="G1" s="26"/>
      <c r="H1" s="26"/>
      <c r="I1" s="26"/>
    </row>
    <row r="2" spans="1:9" x14ac:dyDescent="0.3">
      <c r="A2" s="2" t="s">
        <v>53</v>
      </c>
      <c r="B2" s="2" t="s">
        <v>95</v>
      </c>
      <c r="C2" s="2" t="s">
        <v>71</v>
      </c>
      <c r="D2" s="2" t="s">
        <v>72</v>
      </c>
      <c r="F2" s="2" t="s">
        <v>53</v>
      </c>
      <c r="G2" s="2" t="s">
        <v>95</v>
      </c>
      <c r="H2" s="2" t="s">
        <v>71</v>
      </c>
      <c r="I2" s="2" t="s">
        <v>72</v>
      </c>
    </row>
    <row r="3" spans="1:9" x14ac:dyDescent="0.3">
      <c r="A3" s="2" t="s">
        <v>105</v>
      </c>
      <c r="B3" s="3">
        <v>10000</v>
      </c>
      <c r="C3" s="2">
        <v>120</v>
      </c>
      <c r="D3" s="3">
        <f t="shared" ref="D3:D12" si="0">B3*C3</f>
        <v>1200000</v>
      </c>
      <c r="F3" s="2" t="s">
        <v>105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106</v>
      </c>
      <c r="B4" s="3">
        <v>15000</v>
      </c>
      <c r="C4" s="2">
        <v>83</v>
      </c>
      <c r="D4" s="3">
        <f t="shared" si="0"/>
        <v>1245000</v>
      </c>
      <c r="F4" s="2" t="s">
        <v>106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107</v>
      </c>
      <c r="B5" s="3">
        <v>18000</v>
      </c>
      <c r="C5" s="2">
        <v>73</v>
      </c>
      <c r="D5" s="3">
        <f t="shared" si="0"/>
        <v>1314000</v>
      </c>
      <c r="F5" s="2" t="s">
        <v>107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108</v>
      </c>
      <c r="B6" s="3">
        <v>20000</v>
      </c>
      <c r="C6" s="2">
        <v>52</v>
      </c>
      <c r="D6" s="3">
        <f t="shared" si="0"/>
        <v>1040000</v>
      </c>
      <c r="F6" s="2" t="s">
        <v>108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109</v>
      </c>
      <c r="B7" s="3">
        <v>16000</v>
      </c>
      <c r="C7" s="2">
        <v>48</v>
      </c>
      <c r="D7" s="3">
        <f t="shared" si="0"/>
        <v>768000</v>
      </c>
      <c r="F7" s="2" t="s">
        <v>109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110</v>
      </c>
      <c r="B8" s="3">
        <v>22000</v>
      </c>
      <c r="C8" s="2">
        <v>93</v>
      </c>
      <c r="D8" s="3">
        <f t="shared" si="0"/>
        <v>2046000</v>
      </c>
      <c r="F8" s="2" t="s">
        <v>110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111</v>
      </c>
      <c r="B9" s="3">
        <v>24000</v>
      </c>
      <c r="C9" s="2">
        <v>27</v>
      </c>
      <c r="D9" s="3">
        <f t="shared" si="0"/>
        <v>648000</v>
      </c>
      <c r="F9" s="2" t="s">
        <v>111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112</v>
      </c>
      <c r="B10" s="3">
        <v>25000</v>
      </c>
      <c r="C10" s="2">
        <v>86</v>
      </c>
      <c r="D10" s="3">
        <f t="shared" si="0"/>
        <v>2150000</v>
      </c>
      <c r="F10" s="2" t="s">
        <v>112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113</v>
      </c>
      <c r="B11" s="3">
        <v>27000</v>
      </c>
      <c r="C11" s="2">
        <v>43</v>
      </c>
      <c r="D11" s="3">
        <f t="shared" si="0"/>
        <v>1161000</v>
      </c>
      <c r="F11" s="2" t="s">
        <v>113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114</v>
      </c>
      <c r="B12" s="3">
        <v>28000</v>
      </c>
      <c r="C12" s="2">
        <v>62</v>
      </c>
      <c r="D12" s="3">
        <f t="shared" si="0"/>
        <v>1736000</v>
      </c>
      <c r="F12" s="2" t="s">
        <v>114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6" t="s">
        <v>115</v>
      </c>
      <c r="B14" s="26"/>
      <c r="C14" s="26"/>
      <c r="D14" s="26"/>
      <c r="F14" s="26" t="s">
        <v>116</v>
      </c>
      <c r="G14" s="26"/>
      <c r="H14" s="26"/>
    </row>
    <row r="15" spans="1:9" x14ac:dyDescent="0.3">
      <c r="A15" s="2" t="s">
        <v>53</v>
      </c>
      <c r="B15" s="2" t="s">
        <v>95</v>
      </c>
      <c r="C15" s="2" t="s">
        <v>71</v>
      </c>
      <c r="D15" s="2" t="s">
        <v>72</v>
      </c>
      <c r="F15" s="2" t="s">
        <v>53</v>
      </c>
      <c r="G15" s="2" t="s">
        <v>71</v>
      </c>
      <c r="H15" s="2" t="s">
        <v>72</v>
      </c>
    </row>
    <row r="16" spans="1:9" x14ac:dyDescent="0.3">
      <c r="A16" s="2" t="s">
        <v>105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105</v>
      </c>
      <c r="G16" s="2">
        <v>303</v>
      </c>
      <c r="H16" s="3">
        <v>3030000</v>
      </c>
    </row>
    <row r="17" spans="1:8" x14ac:dyDescent="0.3">
      <c r="A17" s="2" t="s">
        <v>106</v>
      </c>
      <c r="B17" s="3">
        <v>15000</v>
      </c>
      <c r="C17" s="2">
        <v>114</v>
      </c>
      <c r="D17" s="3">
        <f t="shared" si="2"/>
        <v>1710000</v>
      </c>
      <c r="F17" s="2" t="s">
        <v>106</v>
      </c>
      <c r="G17" s="2">
        <v>308</v>
      </c>
      <c r="H17" s="3">
        <v>4620000</v>
      </c>
    </row>
    <row r="18" spans="1:8" x14ac:dyDescent="0.3">
      <c r="A18" s="2" t="s">
        <v>107</v>
      </c>
      <c r="B18" s="3">
        <v>18000</v>
      </c>
      <c r="C18" s="2">
        <v>101</v>
      </c>
      <c r="D18" s="3">
        <f t="shared" si="2"/>
        <v>1818000</v>
      </c>
      <c r="F18" s="2" t="s">
        <v>107</v>
      </c>
      <c r="G18" s="2">
        <v>222</v>
      </c>
      <c r="H18" s="3">
        <v>3996000</v>
      </c>
    </row>
    <row r="19" spans="1:8" x14ac:dyDescent="0.3">
      <c r="A19" s="2" t="s">
        <v>108</v>
      </c>
      <c r="B19" s="3">
        <v>20000</v>
      </c>
      <c r="C19" s="2">
        <v>98</v>
      </c>
      <c r="D19" s="3">
        <f t="shared" si="2"/>
        <v>1960000</v>
      </c>
      <c r="F19" s="2" t="s">
        <v>108</v>
      </c>
      <c r="G19" s="2">
        <v>243</v>
      </c>
      <c r="H19" s="3">
        <v>4860000</v>
      </c>
    </row>
    <row r="20" spans="1:8" x14ac:dyDescent="0.3">
      <c r="A20" s="2" t="s">
        <v>109</v>
      </c>
      <c r="B20" s="3">
        <v>16000</v>
      </c>
      <c r="C20" s="2">
        <v>86</v>
      </c>
      <c r="D20" s="3">
        <f t="shared" si="2"/>
        <v>1376000</v>
      </c>
      <c r="F20" s="2" t="s">
        <v>109</v>
      </c>
      <c r="G20" s="2">
        <v>161</v>
      </c>
      <c r="H20" s="3">
        <v>2576000</v>
      </c>
    </row>
    <row r="21" spans="1:8" x14ac:dyDescent="0.3">
      <c r="A21" s="2" t="s">
        <v>110</v>
      </c>
      <c r="B21" s="3">
        <v>22000</v>
      </c>
      <c r="C21" s="2">
        <v>52</v>
      </c>
      <c r="D21" s="3">
        <f t="shared" si="2"/>
        <v>1144000</v>
      </c>
      <c r="F21" s="2" t="s">
        <v>110</v>
      </c>
      <c r="G21" s="2">
        <v>231</v>
      </c>
      <c r="H21" s="3">
        <v>5082000</v>
      </c>
    </row>
    <row r="22" spans="1:8" x14ac:dyDescent="0.3">
      <c r="A22" s="2" t="s">
        <v>111</v>
      </c>
      <c r="B22" s="3">
        <v>24000</v>
      </c>
      <c r="C22" s="2">
        <v>76</v>
      </c>
      <c r="D22" s="3">
        <f t="shared" si="2"/>
        <v>1824000</v>
      </c>
      <c r="F22" s="2" t="s">
        <v>111</v>
      </c>
      <c r="G22" s="2">
        <v>160</v>
      </c>
      <c r="H22" s="3">
        <v>3840000</v>
      </c>
    </row>
    <row r="23" spans="1:8" x14ac:dyDescent="0.3">
      <c r="A23" s="2" t="s">
        <v>112</v>
      </c>
      <c r="B23" s="3">
        <v>25000</v>
      </c>
      <c r="C23" s="2">
        <v>68</v>
      </c>
      <c r="D23" s="3">
        <f t="shared" si="2"/>
        <v>1700000</v>
      </c>
      <c r="F23" s="2" t="s">
        <v>112</v>
      </c>
      <c r="G23" s="2">
        <v>177</v>
      </c>
      <c r="H23" s="3">
        <v>4425000</v>
      </c>
    </row>
    <row r="24" spans="1:8" x14ac:dyDescent="0.3">
      <c r="A24" s="2" t="s">
        <v>113</v>
      </c>
      <c r="B24" s="3">
        <v>27000</v>
      </c>
      <c r="C24" s="2">
        <v>55</v>
      </c>
      <c r="D24" s="3">
        <f t="shared" si="2"/>
        <v>1485000</v>
      </c>
      <c r="F24" s="2" t="s">
        <v>113</v>
      </c>
      <c r="G24" s="2">
        <v>122</v>
      </c>
      <c r="H24" s="3">
        <v>3294000</v>
      </c>
    </row>
    <row r="25" spans="1:8" x14ac:dyDescent="0.3">
      <c r="A25" s="2" t="s">
        <v>114</v>
      </c>
      <c r="B25" s="3">
        <v>28000</v>
      </c>
      <c r="C25" s="2">
        <v>46</v>
      </c>
      <c r="D25" s="3">
        <f t="shared" si="2"/>
        <v>1288000</v>
      </c>
      <c r="F25" s="2" t="s">
        <v>114</v>
      </c>
      <c r="G25" s="2">
        <v>190</v>
      </c>
      <c r="H25" s="3">
        <v>5320000</v>
      </c>
    </row>
  </sheetData>
  <dataConsolidate>
    <dataRefs count="3">
      <dataRef ref="C3:D12" sheet="분석작업-1"/>
      <dataRef ref="H3:I12" sheet="분석작업-1"/>
      <dataRef ref="C16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M18" sqref="M18"/>
    </sheetView>
  </sheetViews>
  <sheetFormatPr defaultRowHeight="16.5" outlineLevelRow="3" x14ac:dyDescent="0.3"/>
  <cols>
    <col min="4" max="4" width="9.875" bestFit="1" customWidth="1"/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9" t="s">
        <v>143</v>
      </c>
      <c r="B1" s="19"/>
      <c r="C1" s="19"/>
      <c r="D1" s="19"/>
      <c r="E1" s="19"/>
      <c r="F1" s="19"/>
      <c r="G1" s="19"/>
      <c r="H1" s="19"/>
      <c r="I1" s="19"/>
    </row>
    <row r="3" spans="1:9" x14ac:dyDescent="0.3">
      <c r="A3" s="2" t="s">
        <v>23</v>
      </c>
      <c r="B3" s="2" t="s">
        <v>117</v>
      </c>
      <c r="C3" s="2" t="s">
        <v>25</v>
      </c>
      <c r="D3" s="2" t="s">
        <v>118</v>
      </c>
      <c r="E3" s="2" t="s">
        <v>27</v>
      </c>
      <c r="F3" s="2" t="s">
        <v>28</v>
      </c>
      <c r="G3" s="2" t="s">
        <v>119</v>
      </c>
      <c r="H3" s="2" t="s">
        <v>120</v>
      </c>
      <c r="I3" s="2" t="s">
        <v>121</v>
      </c>
    </row>
    <row r="4" spans="1:9" outlineLevel="3" x14ac:dyDescent="0.3">
      <c r="A4" s="2" t="s">
        <v>122</v>
      </c>
      <c r="B4" s="2" t="s">
        <v>31</v>
      </c>
      <c r="C4" s="2" t="s">
        <v>38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123</v>
      </c>
      <c r="B5" s="2" t="s">
        <v>31</v>
      </c>
      <c r="C5" s="2" t="s">
        <v>38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2" t="s">
        <v>203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124</v>
      </c>
      <c r="B7" s="2" t="s">
        <v>31</v>
      </c>
      <c r="C7" s="2" t="s">
        <v>36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125</v>
      </c>
      <c r="B8" s="2" t="s">
        <v>31</v>
      </c>
      <c r="C8" s="2" t="s">
        <v>36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126</v>
      </c>
      <c r="B9" s="2" t="s">
        <v>31</v>
      </c>
      <c r="C9" s="2" t="s">
        <v>36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2" t="s">
        <v>204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127</v>
      </c>
      <c r="B11" s="2" t="s">
        <v>31</v>
      </c>
      <c r="C11" s="2" t="s">
        <v>34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2" t="s">
        <v>205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2" t="s">
        <v>199</v>
      </c>
      <c r="C13" s="2"/>
      <c r="D13" s="1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128</v>
      </c>
      <c r="B14" s="2" t="s">
        <v>129</v>
      </c>
      <c r="C14" s="2" t="s">
        <v>38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130</v>
      </c>
      <c r="B15" s="2" t="s">
        <v>129</v>
      </c>
      <c r="C15" s="2" t="s">
        <v>38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2" t="s">
        <v>203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131</v>
      </c>
      <c r="B17" s="2" t="s">
        <v>129</v>
      </c>
      <c r="C17" s="2" t="s">
        <v>36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132</v>
      </c>
      <c r="B18" s="2" t="s">
        <v>129</v>
      </c>
      <c r="C18" s="2" t="s">
        <v>36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2" t="s">
        <v>204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133</v>
      </c>
      <c r="B20" s="2" t="s">
        <v>129</v>
      </c>
      <c r="C20" s="2" t="s">
        <v>34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134</v>
      </c>
      <c r="B21" s="2" t="s">
        <v>129</v>
      </c>
      <c r="C21" s="2" t="s">
        <v>34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2" t="s">
        <v>205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2" t="s">
        <v>200</v>
      </c>
      <c r="C23" s="2"/>
      <c r="D23" s="2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135</v>
      </c>
      <c r="B24" s="2" t="s">
        <v>136</v>
      </c>
      <c r="C24" s="2" t="s">
        <v>137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2" t="s">
        <v>206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138</v>
      </c>
      <c r="B26" s="2" t="s">
        <v>136</v>
      </c>
      <c r="C26" s="2" t="s">
        <v>36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139</v>
      </c>
      <c r="B27" s="2" t="s">
        <v>136</v>
      </c>
      <c r="C27" s="2" t="s">
        <v>36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2" t="s">
        <v>204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140</v>
      </c>
      <c r="B29" s="2" t="s">
        <v>136</v>
      </c>
      <c r="C29" s="2" t="s">
        <v>34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141</v>
      </c>
      <c r="B30" s="2" t="s">
        <v>136</v>
      </c>
      <c r="C30" s="2" t="s">
        <v>34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142</v>
      </c>
      <c r="B31" s="2" t="s">
        <v>136</v>
      </c>
      <c r="C31" s="2" t="s">
        <v>34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"/>
      <c r="B32" s="1"/>
      <c r="C32" s="14" t="s">
        <v>205</v>
      </c>
      <c r="D32" s="1"/>
      <c r="E32" s="13"/>
      <c r="F32" s="13"/>
      <c r="G32" s="13"/>
      <c r="H32" s="13"/>
      <c r="I32" s="13">
        <f>SUBTOTAL(5,I29:I31)</f>
        <v>4092000</v>
      </c>
    </row>
    <row r="33" spans="1:9" outlineLevel="1" x14ac:dyDescent="0.3">
      <c r="A33" s="1"/>
      <c r="B33" s="14" t="s">
        <v>201</v>
      </c>
      <c r="C33" s="1"/>
      <c r="D33" s="16">
        <f>SUBTOTAL(1,D24:D31)</f>
        <v>0.66666666666666663</v>
      </c>
      <c r="E33" s="13"/>
      <c r="F33" s="13"/>
      <c r="G33" s="13"/>
      <c r="H33" s="13"/>
      <c r="I33" s="13"/>
    </row>
    <row r="34" spans="1:9" x14ac:dyDescent="0.3">
      <c r="A34" s="1"/>
      <c r="B34" s="14"/>
      <c r="C34" s="14" t="s">
        <v>207</v>
      </c>
      <c r="D34" s="1"/>
      <c r="E34" s="13"/>
      <c r="F34" s="13"/>
      <c r="G34" s="13"/>
      <c r="H34" s="13"/>
      <c r="I34" s="13">
        <f>SUBTOTAL(5,I4:I31)</f>
        <v>2596000</v>
      </c>
    </row>
    <row r="35" spans="1:9" x14ac:dyDescent="0.3">
      <c r="A35" s="1"/>
      <c r="B35" s="14" t="s">
        <v>202</v>
      </c>
      <c r="C35" s="1"/>
      <c r="D35" s="16">
        <f>SUBTOTAL(1,D4:D31)</f>
        <v>1.1111111111111112</v>
      </c>
      <c r="E35" s="13"/>
      <c r="F35" s="13"/>
      <c r="G35" s="13"/>
      <c r="H35" s="13"/>
      <c r="I35" s="1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K10" sqref="K10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9" t="s">
        <v>144</v>
      </c>
      <c r="B1" s="19"/>
      <c r="C1" s="19"/>
      <c r="D1" s="19"/>
      <c r="E1" s="19"/>
    </row>
    <row r="3" spans="1:5" x14ac:dyDescent="0.3">
      <c r="D3" s="2" t="s">
        <v>145</v>
      </c>
      <c r="E3" s="17">
        <v>20000</v>
      </c>
    </row>
    <row r="4" spans="1:5" x14ac:dyDescent="0.3">
      <c r="A4" s="2" t="s">
        <v>23</v>
      </c>
      <c r="B4" s="2" t="s">
        <v>55</v>
      </c>
      <c r="C4" s="2" t="s">
        <v>25</v>
      </c>
      <c r="D4" s="2" t="s">
        <v>71</v>
      </c>
      <c r="E4" s="2" t="s">
        <v>72</v>
      </c>
    </row>
    <row r="5" spans="1:5" x14ac:dyDescent="0.3">
      <c r="A5" s="2" t="s">
        <v>146</v>
      </c>
      <c r="B5" s="2" t="s">
        <v>61</v>
      </c>
      <c r="C5" s="2" t="s">
        <v>137</v>
      </c>
      <c r="D5" s="2">
        <v>234</v>
      </c>
      <c r="E5" s="17">
        <f>$E$3*D5</f>
        <v>4680000</v>
      </c>
    </row>
    <row r="6" spans="1:5" x14ac:dyDescent="0.3">
      <c r="A6" s="2" t="s">
        <v>147</v>
      </c>
      <c r="B6" s="2" t="s">
        <v>59</v>
      </c>
      <c r="C6" s="2" t="s">
        <v>34</v>
      </c>
      <c r="D6" s="2">
        <v>218</v>
      </c>
      <c r="E6" s="17">
        <f t="shared" ref="E6:E14" si="0">$E$3*D6</f>
        <v>4360000</v>
      </c>
    </row>
    <row r="7" spans="1:5" x14ac:dyDescent="0.3">
      <c r="A7" s="2" t="s">
        <v>148</v>
      </c>
      <c r="B7" s="2" t="s">
        <v>61</v>
      </c>
      <c r="C7" s="2" t="s">
        <v>34</v>
      </c>
      <c r="D7" s="2">
        <v>158</v>
      </c>
      <c r="E7" s="17">
        <f t="shared" si="0"/>
        <v>3160000</v>
      </c>
    </row>
    <row r="8" spans="1:5" x14ac:dyDescent="0.3">
      <c r="A8" s="2" t="s">
        <v>149</v>
      </c>
      <c r="B8" s="2" t="s">
        <v>59</v>
      </c>
      <c r="C8" s="2" t="s">
        <v>36</v>
      </c>
      <c r="D8" s="2">
        <v>210</v>
      </c>
      <c r="E8" s="17">
        <f t="shared" si="0"/>
        <v>4200000</v>
      </c>
    </row>
    <row r="9" spans="1:5" x14ac:dyDescent="0.3">
      <c r="A9" s="2" t="s">
        <v>150</v>
      </c>
      <c r="B9" s="2" t="s">
        <v>61</v>
      </c>
      <c r="C9" s="2" t="s">
        <v>36</v>
      </c>
      <c r="D9" s="2">
        <v>200</v>
      </c>
      <c r="E9" s="17">
        <f t="shared" si="0"/>
        <v>4000000</v>
      </c>
    </row>
    <row r="10" spans="1:5" x14ac:dyDescent="0.3">
      <c r="A10" s="2" t="s">
        <v>151</v>
      </c>
      <c r="B10" s="2" t="s">
        <v>59</v>
      </c>
      <c r="C10" s="2" t="s">
        <v>36</v>
      </c>
      <c r="D10" s="2">
        <v>169</v>
      </c>
      <c r="E10" s="17">
        <f t="shared" si="0"/>
        <v>3380000</v>
      </c>
    </row>
    <row r="11" spans="1:5" x14ac:dyDescent="0.3">
      <c r="A11" s="2" t="s">
        <v>152</v>
      </c>
      <c r="B11" s="2" t="s">
        <v>59</v>
      </c>
      <c r="C11" s="2" t="s">
        <v>38</v>
      </c>
      <c r="D11" s="2">
        <v>195</v>
      </c>
      <c r="E11" s="17">
        <f t="shared" si="0"/>
        <v>3900000</v>
      </c>
    </row>
    <row r="12" spans="1:5" x14ac:dyDescent="0.3">
      <c r="A12" s="2" t="s">
        <v>153</v>
      </c>
      <c r="B12" s="2" t="s">
        <v>59</v>
      </c>
      <c r="C12" s="2" t="s">
        <v>38</v>
      </c>
      <c r="D12" s="2">
        <v>204</v>
      </c>
      <c r="E12" s="17">
        <f t="shared" si="0"/>
        <v>4080000</v>
      </c>
    </row>
    <row r="13" spans="1:5" x14ac:dyDescent="0.3">
      <c r="A13" s="2" t="s">
        <v>154</v>
      </c>
      <c r="B13" s="2" t="s">
        <v>61</v>
      </c>
      <c r="C13" s="2" t="s">
        <v>38</v>
      </c>
      <c r="D13" s="2">
        <v>182</v>
      </c>
      <c r="E13" s="17">
        <f t="shared" si="0"/>
        <v>3640000</v>
      </c>
    </row>
    <row r="14" spans="1:5" x14ac:dyDescent="0.3">
      <c r="A14" s="2" t="s">
        <v>155</v>
      </c>
      <c r="B14" s="2" t="s">
        <v>61</v>
      </c>
      <c r="C14" s="2" t="s">
        <v>38</v>
      </c>
      <c r="D14" s="2">
        <v>216</v>
      </c>
      <c r="E14" s="1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Q20" sqref="Q20"/>
    </sheetView>
  </sheetViews>
  <sheetFormatPr defaultRowHeight="16.5" x14ac:dyDescent="0.3"/>
  <cols>
    <col min="4" max="4" width="9.375" customWidth="1"/>
  </cols>
  <sheetData>
    <row r="1" spans="1:4" ht="20.25" x14ac:dyDescent="0.3">
      <c r="A1" s="19" t="s">
        <v>156</v>
      </c>
      <c r="B1" s="19"/>
      <c r="C1" s="19"/>
      <c r="D1" s="19"/>
    </row>
    <row r="3" spans="1:4" x14ac:dyDescent="0.3">
      <c r="A3" s="2" t="s">
        <v>157</v>
      </c>
      <c r="B3" s="2" t="s">
        <v>158</v>
      </c>
      <c r="C3" s="2" t="s">
        <v>159</v>
      </c>
      <c r="D3" s="2" t="s">
        <v>160</v>
      </c>
    </row>
    <row r="4" spans="1:4" x14ac:dyDescent="0.3">
      <c r="A4" s="2" t="s">
        <v>161</v>
      </c>
      <c r="B4" s="2">
        <v>35</v>
      </c>
      <c r="C4" s="2">
        <v>2</v>
      </c>
      <c r="D4" s="9">
        <v>50000</v>
      </c>
    </row>
    <row r="5" spans="1:4" x14ac:dyDescent="0.3">
      <c r="A5" s="2" t="s">
        <v>162</v>
      </c>
      <c r="B5" s="2">
        <v>50</v>
      </c>
      <c r="C5" s="2">
        <v>2</v>
      </c>
      <c r="D5" s="9">
        <v>60000</v>
      </c>
    </row>
    <row r="6" spans="1:4" x14ac:dyDescent="0.3">
      <c r="A6" s="2" t="s">
        <v>163</v>
      </c>
      <c r="B6" s="2">
        <v>67</v>
      </c>
      <c r="C6" s="2">
        <v>4</v>
      </c>
      <c r="D6" s="9">
        <v>80000</v>
      </c>
    </row>
    <row r="7" spans="1:4" x14ac:dyDescent="0.3">
      <c r="A7" s="2" t="s">
        <v>164</v>
      </c>
      <c r="B7" s="2">
        <v>82</v>
      </c>
      <c r="C7" s="2">
        <v>5</v>
      </c>
      <c r="D7" s="9">
        <v>120000</v>
      </c>
    </row>
    <row r="8" spans="1:4" x14ac:dyDescent="0.3">
      <c r="A8" s="2" t="s">
        <v>165</v>
      </c>
      <c r="B8" s="2">
        <v>120</v>
      </c>
      <c r="C8" s="2">
        <v>7</v>
      </c>
      <c r="D8" s="9">
        <v>150000</v>
      </c>
    </row>
    <row r="9" spans="1:4" x14ac:dyDescent="0.3">
      <c r="A9" s="2" t="s">
        <v>166</v>
      </c>
      <c r="B9" s="2">
        <v>35</v>
      </c>
      <c r="C9" s="2">
        <v>2</v>
      </c>
      <c r="D9" s="9">
        <v>50000</v>
      </c>
    </row>
    <row r="10" spans="1:4" x14ac:dyDescent="0.3">
      <c r="A10" s="2" t="s">
        <v>167</v>
      </c>
      <c r="B10" s="2">
        <v>50</v>
      </c>
      <c r="C10" s="2">
        <v>2</v>
      </c>
      <c r="D10" s="9">
        <v>60000</v>
      </c>
    </row>
    <row r="11" spans="1:4" x14ac:dyDescent="0.3">
      <c r="A11" s="2" t="s">
        <v>168</v>
      </c>
      <c r="B11" s="2">
        <v>67</v>
      </c>
      <c r="C11" s="2">
        <v>4</v>
      </c>
      <c r="D11" s="9">
        <v>80000</v>
      </c>
    </row>
    <row r="12" spans="1:4" x14ac:dyDescent="0.3">
      <c r="A12" s="2" t="s">
        <v>169</v>
      </c>
      <c r="B12" s="2">
        <v>82</v>
      </c>
      <c r="C12" s="2">
        <v>5</v>
      </c>
      <c r="D12" s="9">
        <v>120000</v>
      </c>
    </row>
    <row r="13" spans="1:4" x14ac:dyDescent="0.3">
      <c r="A13" s="2" t="s">
        <v>170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은조 유</cp:lastModifiedBy>
  <dcterms:created xsi:type="dcterms:W3CDTF">2023-12-05T07:39:23Z</dcterms:created>
  <dcterms:modified xsi:type="dcterms:W3CDTF">2026-01-09T08:13:56Z</dcterms:modified>
</cp:coreProperties>
</file>