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2103\OneDrive\바탕 화면\ITQ엑셀\"/>
    </mc:Choice>
  </mc:AlternateContent>
  <bookViews>
    <workbookView xWindow="0" yWindow="0" windowWidth="23040" windowHeight="9108"/>
  </bookViews>
  <sheets>
    <sheet name="제1작업" sheetId="1" r:id="rId1"/>
    <sheet name="제2작업" sheetId="2" r:id="rId2"/>
    <sheet name="제3작업" sheetId="3" r:id="rId3"/>
    <sheet name="제4작업" sheetId="5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62913"/>
  <pivotCaches>
    <pivotCache cacheId="10" r:id="rId5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5" i="1"/>
  <c r="J6" i="1"/>
  <c r="J7" i="1"/>
  <c r="J8" i="1"/>
  <c r="J9" i="1"/>
  <c r="J10" i="1"/>
  <c r="J11" i="1"/>
  <c r="J12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<sst xmlns="http://schemas.openxmlformats.org/spreadsheetml/2006/main" count="118" uniqueCount="58">
  <si>
    <t>상품코드</t>
    <phoneticPr fontId="3" type="noConversion"/>
  </si>
  <si>
    <t>상품명</t>
    <phoneticPr fontId="3" type="noConversion"/>
  </si>
  <si>
    <t>구분</t>
  </si>
  <si>
    <t>구분</t>
    <phoneticPr fontId="3" type="noConversion"/>
  </si>
  <si>
    <t>단가
(단위:원)</t>
    <phoneticPr fontId="3" type="noConversion"/>
  </si>
  <si>
    <t>전월판매량</t>
    <phoneticPr fontId="3" type="noConversion"/>
  </si>
  <si>
    <t>당월판매량</t>
  </si>
  <si>
    <t>당월판매량</t>
    <phoneticPr fontId="3" type="noConversion"/>
  </si>
  <si>
    <t>포장
단위</t>
    <phoneticPr fontId="3" type="noConversion"/>
  </si>
  <si>
    <t>지역</t>
    <phoneticPr fontId="3" type="noConversion"/>
  </si>
  <si>
    <t>비고</t>
    <phoneticPr fontId="3" type="noConversion"/>
  </si>
  <si>
    <t>M25-02</t>
    <phoneticPr fontId="3" type="noConversion"/>
  </si>
  <si>
    <t>B29-03</t>
    <phoneticPr fontId="3" type="noConversion"/>
  </si>
  <si>
    <t>B32-02</t>
    <phoneticPr fontId="3" type="noConversion"/>
  </si>
  <si>
    <t>S19-01</t>
    <phoneticPr fontId="3" type="noConversion"/>
  </si>
  <si>
    <t>M20-02</t>
    <phoneticPr fontId="3" type="noConversion"/>
  </si>
  <si>
    <t>B37-02</t>
    <phoneticPr fontId="3" type="noConversion"/>
  </si>
  <si>
    <t>M15-01</t>
    <phoneticPr fontId="3" type="noConversion"/>
  </si>
  <si>
    <t>M14-03</t>
    <phoneticPr fontId="3" type="noConversion"/>
  </si>
  <si>
    <t>백진주 쌀</t>
  </si>
  <si>
    <t>백진주 쌀</t>
    <phoneticPr fontId="3" type="noConversion"/>
  </si>
  <si>
    <t>살치살 스테이크</t>
    <phoneticPr fontId="3" type="noConversion"/>
  </si>
  <si>
    <t>딱새우</t>
    <phoneticPr fontId="3" type="noConversion"/>
  </si>
  <si>
    <t>등심 스테이크</t>
    <phoneticPr fontId="3" type="noConversion"/>
  </si>
  <si>
    <t>돌산 갓김치</t>
    <phoneticPr fontId="3" type="noConversion"/>
  </si>
  <si>
    <t>랍스터 테일</t>
    <phoneticPr fontId="3" type="noConversion"/>
  </si>
  <si>
    <t>대봉 곶감</t>
    <phoneticPr fontId="3" type="noConversion"/>
  </si>
  <si>
    <t>황토 고구마</t>
    <phoneticPr fontId="3" type="noConversion"/>
  </si>
  <si>
    <t>농산물</t>
  </si>
  <si>
    <t>농산물</t>
    <phoneticPr fontId="3" type="noConversion"/>
  </si>
  <si>
    <t>축산물</t>
  </si>
  <si>
    <t>축산물</t>
    <phoneticPr fontId="3" type="noConversion"/>
  </si>
  <si>
    <t>수산물</t>
  </si>
  <si>
    <t>수산물</t>
    <phoneticPr fontId="3" type="noConversion"/>
  </si>
  <si>
    <t>농산물</t>
    <phoneticPr fontId="3" type="noConversion"/>
  </si>
  <si>
    <t>농산물</t>
    <phoneticPr fontId="3" type="noConversion"/>
  </si>
  <si>
    <t>20kg</t>
    <phoneticPr fontId="3" type="noConversion"/>
  </si>
  <si>
    <t>1kg</t>
    <phoneticPr fontId="3" type="noConversion"/>
  </si>
  <si>
    <t>500g</t>
    <phoneticPr fontId="3" type="noConversion"/>
  </si>
  <si>
    <t>2kg</t>
    <phoneticPr fontId="3" type="noConversion"/>
  </si>
  <si>
    <t>480g</t>
    <phoneticPr fontId="3" type="noConversion"/>
  </si>
  <si>
    <t>10kg</t>
    <phoneticPr fontId="3" type="noConversion"/>
  </si>
  <si>
    <t>30구</t>
    <phoneticPr fontId="3" type="noConversion"/>
  </si>
  <si>
    <t>최대 전월판매량</t>
    <phoneticPr fontId="3" type="noConversion"/>
  </si>
  <si>
    <t>수산물 특산품 수</t>
    <phoneticPr fontId="3" type="noConversion"/>
  </si>
  <si>
    <t>농산물 당월판매량의 평균</t>
    <phoneticPr fontId="3" type="noConversion"/>
  </si>
  <si>
    <t>상품명</t>
    <phoneticPr fontId="3" type="noConversion"/>
  </si>
  <si>
    <t>&lt;&gt;수산물</t>
    <phoneticPr fontId="3" type="noConversion"/>
  </si>
  <si>
    <t>&lt;=2000</t>
    <phoneticPr fontId="3" type="noConversion"/>
  </si>
  <si>
    <t>총합계</t>
  </si>
  <si>
    <t>개수 : 상품명</t>
  </si>
  <si>
    <t>1-1000</t>
  </si>
  <si>
    <t>1001-2000</t>
  </si>
  <si>
    <t>2001-3000</t>
  </si>
  <si>
    <t>**</t>
  </si>
  <si>
    <t>평균 : 단가(단위:원)</t>
  </si>
  <si>
    <t>500g</t>
    <phoneticPr fontId="3" type="noConversion"/>
  </si>
  <si>
    <t>500g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</si>
</sst>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8" formatCode="#,##0&quot;EA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1" fontId="2" fillId="0" borderId="5" xfId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41" fontId="2" fillId="0" borderId="10" xfId="1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178" fontId="2" fillId="0" borderId="5" xfId="1" applyNumberFormat="1" applyFont="1" applyBorder="1" applyAlignment="1">
      <alignment horizontal="right" vertical="center"/>
    </xf>
    <xf numFmtId="178" fontId="2" fillId="0" borderId="1" xfId="1" applyNumberFormat="1" applyFont="1" applyBorder="1" applyAlignment="1">
      <alignment horizontal="right" vertical="center"/>
    </xf>
    <xf numFmtId="178" fontId="2" fillId="0" borderId="10" xfId="1" applyNumberFormat="1" applyFont="1" applyBorder="1" applyAlignment="1">
      <alignment horizontal="right" vertical="center"/>
    </xf>
    <xf numFmtId="41" fontId="2" fillId="0" borderId="1" xfId="1" applyFont="1" applyFill="1" applyBorder="1" applyAlignment="1">
      <alignment horizontal="right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41" fontId="2" fillId="0" borderId="2" xfId="1" applyFont="1" applyFill="1" applyBorder="1" applyAlignment="1">
      <alignment horizontal="right" vertical="center"/>
    </xf>
    <xf numFmtId="178" fontId="2" fillId="0" borderId="20" xfId="1" applyNumberFormat="1" applyFont="1" applyFill="1" applyBorder="1" applyAlignment="1">
      <alignment horizontal="right" vertical="center"/>
    </xf>
    <xf numFmtId="0" fontId="2" fillId="0" borderId="23" xfId="0" applyFont="1" applyFill="1" applyBorder="1" applyAlignment="1">
      <alignment horizontal="center" vertical="center"/>
    </xf>
    <xf numFmtId="178" fontId="2" fillId="0" borderId="25" xfId="1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8" fontId="0" fillId="0" borderId="0" xfId="0" applyNumberFormat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41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10">
    <dxf>
      <numFmt numFmtId="33" formatCode="_-* #,##0_-;\-* #,##0_-;_-* &quot;-&quot;_-;_-@_-"/>
    </dxf>
    <dxf>
      <alignment horizontal="right" readingOrder="0"/>
    </dxf>
    <dxf>
      <alignment horizontal="center" readingOrder="0"/>
    </dxf>
    <dxf>
      <alignment horizontal="general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numFmt numFmtId="178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ln>
                  <a:noFill/>
                </a:ln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>
                <a:ln>
                  <a:noFill/>
                </a:ln>
              </a:rPr>
              <a:t>농산물 및 축산물의 판매 현황</a:t>
            </a:r>
            <a:endParaRPr lang="ko-KR" sz="2000" b="1">
              <a:ln>
                <a:noFill/>
              </a:ln>
            </a:endParaRPr>
          </a:p>
        </c:rich>
      </c:tx>
      <c:layout/>
      <c:overlay val="0"/>
      <c:spPr>
        <a:solidFill>
          <a:schemeClr val="bg1"/>
        </a:solidFill>
        <a:ln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ln>
                <a:noFill/>
              </a:ln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0-48DA-A1EA-15C988D29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25"/>
        <c:axId val="1054540511"/>
        <c:axId val="1054555071"/>
      </c:barChart>
      <c:lineChart>
        <c:grouping val="standard"/>
        <c:varyColors val="0"/>
        <c:ser>
          <c:idx val="1"/>
          <c:order val="1"/>
          <c:tx>
            <c:v>당월판매량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12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layout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F8C0-48DA-A1EA-15C988D29A1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C0-48DA-A1EA-15C988D29A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87216399"/>
        <c:axId val="887228879"/>
      </c:lineChart>
      <c:catAx>
        <c:axId val="1054540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54555071"/>
        <c:crosses val="autoZero"/>
        <c:auto val="1"/>
        <c:lblAlgn val="ctr"/>
        <c:lblOffset val="100"/>
        <c:noMultiLvlLbl val="0"/>
      </c:catAx>
      <c:valAx>
        <c:axId val="10545550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054540511"/>
        <c:crosses val="autoZero"/>
        <c:crossBetween val="between"/>
        <c:majorUnit val="20000"/>
      </c:valAx>
      <c:valAx>
        <c:axId val="887228879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887216399"/>
        <c:crosses val="max"/>
        <c:crossBetween val="between"/>
        <c:majorUnit val="600"/>
      </c:valAx>
      <c:catAx>
        <c:axId val="88721639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7228879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/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38100</xdr:rowOff>
    </xdr:from>
    <xdr:to>
      <xdr:col>6</xdr:col>
      <xdr:colOff>502920</xdr:colOff>
      <xdr:row>2</xdr:row>
      <xdr:rowOff>403860</xdr:rowOff>
    </xdr:to>
    <xdr:sp macro="" textlink="">
      <xdr:nvSpPr>
        <xdr:cNvPr id="2" name="물결 1"/>
        <xdr:cNvSpPr/>
      </xdr:nvSpPr>
      <xdr:spPr>
        <a:xfrm>
          <a:off x="190500" y="38100"/>
          <a:ext cx="4427220" cy="731520"/>
        </a:xfrm>
        <a:prstGeom prst="wave">
          <a:avLst/>
        </a:prstGeom>
        <a:solidFill>
          <a:srgbClr val="FFFF00"/>
        </a:solidFill>
        <a:effectLst>
          <a:outerShdw blurRad="50800" dist="38100" dir="10800000" algn="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6</xdr:col>
      <xdr:colOff>647700</xdr:colOff>
      <xdr:row>0</xdr:row>
      <xdr:rowOff>114300</xdr:rowOff>
    </xdr:from>
    <xdr:to>
      <xdr:col>9</xdr:col>
      <xdr:colOff>640080</xdr:colOff>
      <xdr:row>2</xdr:row>
      <xdr:rowOff>388620</xdr:rowOff>
    </xdr:to>
    <xdr:pic>
      <xdr:nvPicPr>
        <xdr:cNvPr id="3" name="그림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6840" y="114300"/>
          <a:ext cx="2461260" cy="640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6400" cy="6079067"/>
    <xdr:graphicFrame macro="">
      <xdr:nvGraphicFramePr>
        <xdr:cNvPr id="2" name="차트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0.45719</cdr:x>
      <cdr:y>0.18524</cdr:y>
    </cdr:from>
    <cdr:to>
      <cdr:x>0.64026</cdr:x>
      <cdr:y>0.26602</cdr:y>
    </cdr:to>
    <cdr:sp macro="" textlink="">
      <cdr:nvSpPr>
        <cdr:cNvPr id="2" name="타원형 설명선 1"/>
        <cdr:cNvSpPr/>
      </cdr:nvSpPr>
      <cdr:spPr>
        <a:xfrm xmlns:a="http://schemas.openxmlformats.org/drawingml/2006/main">
          <a:off x="4250267" y="1126067"/>
          <a:ext cx="1701800" cy="491066"/>
        </a:xfrm>
        <a:prstGeom xmlns:a="http://schemas.openxmlformats.org/drawingml/2006/main" prst="wedgeEllipseCallout">
          <a:avLst>
            <a:gd name="adj1" fmla="val 78669"/>
            <a:gd name="adj2" fmla="val -9914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821031379566" refreshedDate="46305.882571296293" createdVersion="6" refreshedVersion="6" minRefreshableVersion="3" recordCount="8">
  <cacheSource type="worksheet">
    <worksheetSource ref="B4:H12" sheet="제1작업"/>
  </cacheSource>
  <cacheFields count="7">
    <cacheField name="상품코드" numFmtId="0">
      <sharedItems/>
    </cacheField>
    <cacheField name="상품명" numFmtId="0">
      <sharedItems/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8">
      <sharedItems containsSemiMixedTypes="0" containsString="0" containsNumber="1" containsInteger="1" minValue="824" maxValue="2361"/>
    </cacheField>
    <cacheField name="당월판매량" numFmtId="178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  <cacheField name="포장_x000a_단위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">
  <r>
    <s v="M25-02"/>
    <s v="백진주 쌀"/>
    <x v="0"/>
    <n v="70000"/>
    <n v="1820"/>
    <x v="0"/>
    <s v="20kg"/>
  </r>
  <r>
    <s v="B29-03"/>
    <s v="살치살 스테이크"/>
    <x v="1"/>
    <n v="30000"/>
    <n v="1892"/>
    <x v="1"/>
    <s v="500kg"/>
  </r>
  <r>
    <s v="B32-02"/>
    <s v="딱새우"/>
    <x v="2"/>
    <n v="13900"/>
    <n v="891"/>
    <x v="2"/>
    <s v="1kg"/>
  </r>
  <r>
    <s v="S19-01"/>
    <s v="등심 스테이크"/>
    <x v="1"/>
    <n v="36000"/>
    <n v="1020"/>
    <x v="3"/>
    <s v="500g"/>
  </r>
  <r>
    <s v="M20-02"/>
    <s v="돌산 갓김치"/>
    <x v="0"/>
    <n v="19000"/>
    <n v="1457"/>
    <x v="4"/>
    <s v="2kg"/>
  </r>
  <r>
    <s v="B37-02"/>
    <s v="랍스터 테일"/>
    <x v="2"/>
    <n v="32000"/>
    <n v="824"/>
    <x v="5"/>
    <s v="480g"/>
  </r>
  <r>
    <s v="M15-01"/>
    <s v="대봉 곶감"/>
    <x v="0"/>
    <n v="80000"/>
    <n v="2361"/>
    <x v="6"/>
    <s v="30구"/>
  </r>
  <r>
    <s v="M14-03"/>
    <s v="황토 고구마"/>
    <x v="0"/>
    <n v="27500"/>
    <n v="941"/>
    <x v="7"/>
    <s v="10kg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2" cacheId="10" applyNumberFormats="0" applyBorderFormats="0" applyFontFormats="0" applyPatternFormats="0" applyAlignmentFormats="0" applyWidthHeightFormats="1" dataCaption="값" missingCaption="**" updatedVersion="6" minRefreshableVersion="3" useAutoFormatting="1" colGrandTotals="0" itemPrintTitles="1" mergeItem="1" createdVersion="6" indent="0" outline="1" outlineData="1" multipleFieldFilters="0" rowHeaderCaption="당월판매량" colHeaderCaption="구분">
  <location ref="B2:H8" firstHeaderRow="1" firstDataRow="3" firstDataCol="1"/>
  <pivotFields count="7">
    <pivotField showAll="0"/>
    <pivotField dataField="1" showAll="0"/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8" showAll="0"/>
    <pivotField axis="axisRow" numFmtId="178" showAll="0">
      <items count="6">
        <item x="0"/>
        <item x="1"/>
        <item x="2"/>
        <item x="3"/>
        <item x="4"/>
        <item t="default"/>
      </items>
    </pivotField>
    <pivotField showAll="0"/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(단위:원)" fld="3" subtotal="average" baseField="0" baseItem="0"/>
  </dataFields>
  <formats count="4">
    <format dxfId="3">
      <pivotArea type="all" dataOnly="0" outline="0" fieldPosition="0"/>
    </format>
    <format dxfId="2">
      <pivotArea type="all" dataOnly="0" outline="0" fieldPosition="0"/>
    </format>
    <format dxfId="1">
      <pivotArea collapsedLevelsAreSubtotals="1" fieldPosition="0">
        <references count="3">
          <reference field="4294967294" count="1" selected="0">
            <x v="0"/>
          </reference>
          <reference field="2" count="1" selected="0">
            <x v="0"/>
          </reference>
          <reference field="5" count="2">
            <x v="1"/>
            <x v="2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2" name="표2" displayName="표2" ref="B18:D22" totalsRowShown="0" tableBorderDxfId="7">
  <autoFilter ref="B18:D22"/>
  <tableColumns count="3">
    <tableColumn id="1" name="구분" dataDxfId="6"/>
    <tableColumn id="2" name="단가_x000a_(단위:원)" dataDxfId="5" dataCellStyle="쉼표 [0]"/>
    <tableColumn id="3" name="당월판매량" dataDxfId="4" dataCellStyle="쉼표 [0]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4"/>
  <sheetViews>
    <sheetView tabSelected="1" workbookViewId="0">
      <selection activeCell="I18" sqref="I18"/>
    </sheetView>
  </sheetViews>
  <sheetFormatPr defaultRowHeight="14.4" x14ac:dyDescent="0.4"/>
  <cols>
    <col min="1" max="1" width="2.796875" style="1" customWidth="1"/>
    <col min="2" max="2" width="8.796875" style="1"/>
    <col min="3" max="3" width="16" style="1" customWidth="1"/>
    <col min="4" max="4" width="9.69921875" style="1" customWidth="1"/>
    <col min="5" max="5" width="12.3984375" style="1" customWidth="1"/>
    <col min="6" max="6" width="10" style="1" customWidth="1"/>
    <col min="7" max="7" width="11.3984375" style="1" customWidth="1"/>
    <col min="8" max="8" width="10.3984375" style="1" customWidth="1"/>
    <col min="9" max="9" width="10.59765625" style="1" customWidth="1"/>
    <col min="10" max="11" width="8.796875" style="1"/>
    <col min="12" max="12" width="4" style="1" customWidth="1"/>
    <col min="13" max="16384" width="8.796875" style="1"/>
  </cols>
  <sheetData>
    <row r="3" spans="2:10" ht="35.4" customHeight="1" thickBot="1" x14ac:dyDescent="0.45"/>
    <row r="4" spans="2:10" ht="29.4" thickBot="1" x14ac:dyDescent="0.45">
      <c r="B4" s="12" t="s">
        <v>0</v>
      </c>
      <c r="C4" s="13" t="s">
        <v>1</v>
      </c>
      <c r="D4" s="13" t="s">
        <v>3</v>
      </c>
      <c r="E4" s="14" t="s">
        <v>4</v>
      </c>
      <c r="F4" s="13" t="s">
        <v>5</v>
      </c>
      <c r="G4" s="13" t="s">
        <v>7</v>
      </c>
      <c r="H4" s="14" t="s">
        <v>8</v>
      </c>
      <c r="I4" s="13" t="s">
        <v>9</v>
      </c>
      <c r="J4" s="15" t="s">
        <v>10</v>
      </c>
    </row>
    <row r="5" spans="2:10" x14ac:dyDescent="0.4">
      <c r="B5" s="19" t="s">
        <v>11</v>
      </c>
      <c r="C5" s="20" t="s">
        <v>20</v>
      </c>
      <c r="D5" s="20" t="s">
        <v>29</v>
      </c>
      <c r="E5" s="21">
        <v>70000</v>
      </c>
      <c r="F5" s="31">
        <v>1820</v>
      </c>
      <c r="G5" s="31">
        <v>2045</v>
      </c>
      <c r="H5" s="22" t="s">
        <v>36</v>
      </c>
      <c r="I5" s="20" t="str">
        <f t="shared" ref="I5:I12" si="0">CHOOSE(RIGHT(B5,1),"경기","전라","충청")</f>
        <v>전라</v>
      </c>
      <c r="J5" s="23" t="str">
        <f t="shared" ref="J5:J12" si="1">IF(AND(F5&gt;=1000,F5&gt;G5),"▼","")</f>
        <v/>
      </c>
    </row>
    <row r="6" spans="2:10" x14ac:dyDescent="0.4">
      <c r="B6" s="5" t="s">
        <v>12</v>
      </c>
      <c r="C6" s="2" t="s">
        <v>21</v>
      </c>
      <c r="D6" s="2" t="s">
        <v>31</v>
      </c>
      <c r="E6" s="3">
        <v>30000</v>
      </c>
      <c r="F6" s="32">
        <v>1892</v>
      </c>
      <c r="G6" s="32">
        <v>1520</v>
      </c>
      <c r="H6" s="4" t="s">
        <v>57</v>
      </c>
      <c r="I6" s="2" t="str">
        <f t="shared" si="0"/>
        <v>충청</v>
      </c>
      <c r="J6" s="6" t="str">
        <f t="shared" si="1"/>
        <v>▼</v>
      </c>
    </row>
    <row r="7" spans="2:10" x14ac:dyDescent="0.4">
      <c r="B7" s="5" t="s">
        <v>13</v>
      </c>
      <c r="C7" s="2" t="s">
        <v>22</v>
      </c>
      <c r="D7" s="2" t="s">
        <v>33</v>
      </c>
      <c r="E7" s="3">
        <v>13900</v>
      </c>
      <c r="F7" s="32">
        <v>891</v>
      </c>
      <c r="G7" s="32">
        <v>950</v>
      </c>
      <c r="H7" s="4" t="s">
        <v>37</v>
      </c>
      <c r="I7" s="2" t="str">
        <f t="shared" si="0"/>
        <v>전라</v>
      </c>
      <c r="J7" s="6" t="str">
        <f t="shared" si="1"/>
        <v/>
      </c>
    </row>
    <row r="8" spans="2:10" x14ac:dyDescent="0.4">
      <c r="B8" s="5" t="s">
        <v>14</v>
      </c>
      <c r="C8" s="2" t="s">
        <v>23</v>
      </c>
      <c r="D8" s="2" t="s">
        <v>31</v>
      </c>
      <c r="E8" s="3">
        <v>36000</v>
      </c>
      <c r="F8" s="32">
        <v>1020</v>
      </c>
      <c r="G8" s="32">
        <v>805</v>
      </c>
      <c r="H8" s="4" t="s">
        <v>38</v>
      </c>
      <c r="I8" s="2" t="str">
        <f t="shared" si="0"/>
        <v>경기</v>
      </c>
      <c r="J8" s="6" t="str">
        <f t="shared" si="1"/>
        <v>▼</v>
      </c>
    </row>
    <row r="9" spans="2:10" x14ac:dyDescent="0.4">
      <c r="B9" s="5" t="s">
        <v>15</v>
      </c>
      <c r="C9" s="2" t="s">
        <v>24</v>
      </c>
      <c r="D9" s="2" t="s">
        <v>34</v>
      </c>
      <c r="E9" s="3">
        <v>19000</v>
      </c>
      <c r="F9" s="32">
        <v>1457</v>
      </c>
      <c r="G9" s="32">
        <v>1852</v>
      </c>
      <c r="H9" s="4" t="s">
        <v>39</v>
      </c>
      <c r="I9" s="2" t="str">
        <f t="shared" si="0"/>
        <v>전라</v>
      </c>
      <c r="J9" s="6" t="str">
        <f t="shared" si="1"/>
        <v/>
      </c>
    </row>
    <row r="10" spans="2:10" x14ac:dyDescent="0.4">
      <c r="B10" s="5" t="s">
        <v>16</v>
      </c>
      <c r="C10" s="2" t="s">
        <v>25</v>
      </c>
      <c r="D10" s="2" t="s">
        <v>33</v>
      </c>
      <c r="E10" s="3">
        <v>32000</v>
      </c>
      <c r="F10" s="32">
        <v>824</v>
      </c>
      <c r="G10" s="32">
        <v>1820</v>
      </c>
      <c r="H10" s="4" t="s">
        <v>40</v>
      </c>
      <c r="I10" s="2" t="str">
        <f t="shared" si="0"/>
        <v>전라</v>
      </c>
      <c r="J10" s="6" t="str">
        <f t="shared" si="1"/>
        <v/>
      </c>
    </row>
    <row r="11" spans="2:10" x14ac:dyDescent="0.4">
      <c r="B11" s="5" t="s">
        <v>17</v>
      </c>
      <c r="C11" s="2" t="s">
        <v>26</v>
      </c>
      <c r="D11" s="2" t="s">
        <v>35</v>
      </c>
      <c r="E11" s="3">
        <v>80000</v>
      </c>
      <c r="F11" s="32">
        <v>2361</v>
      </c>
      <c r="G11" s="32">
        <v>2505</v>
      </c>
      <c r="H11" s="4" t="s">
        <v>42</v>
      </c>
      <c r="I11" s="2" t="str">
        <f t="shared" si="0"/>
        <v>경기</v>
      </c>
      <c r="J11" s="6" t="str">
        <f t="shared" si="1"/>
        <v/>
      </c>
    </row>
    <row r="12" spans="2:10" ht="15" thickBot="1" x14ac:dyDescent="0.45">
      <c r="B12" s="24" t="s">
        <v>18</v>
      </c>
      <c r="C12" s="9" t="s">
        <v>27</v>
      </c>
      <c r="D12" s="9" t="s">
        <v>35</v>
      </c>
      <c r="E12" s="25">
        <v>27500</v>
      </c>
      <c r="F12" s="33">
        <v>941</v>
      </c>
      <c r="G12" s="33">
        <v>1653</v>
      </c>
      <c r="H12" s="26" t="s">
        <v>41</v>
      </c>
      <c r="I12" s="9" t="str">
        <f t="shared" si="0"/>
        <v>충청</v>
      </c>
      <c r="J12" s="27" t="str">
        <f t="shared" si="1"/>
        <v/>
      </c>
    </row>
    <row r="13" spans="2:10" x14ac:dyDescent="0.4">
      <c r="B13" s="16" t="s">
        <v>43</v>
      </c>
      <c r="C13" s="17"/>
      <c r="D13" s="17"/>
      <c r="E13" s="28">
        <f>MAX(전월판매량)</f>
        <v>2361</v>
      </c>
      <c r="F13" s="29"/>
      <c r="G13" s="17" t="s">
        <v>45</v>
      </c>
      <c r="H13" s="17"/>
      <c r="I13" s="17"/>
      <c r="J13" s="18">
        <f>ROUNDDOWN(DAVERAGE(B4:J12,G4,D4:D5),0)</f>
        <v>2013</v>
      </c>
    </row>
    <row r="14" spans="2:10" ht="18" customHeight="1" thickBot="1" x14ac:dyDescent="0.45">
      <c r="B14" s="7" t="s">
        <v>44</v>
      </c>
      <c r="C14" s="8"/>
      <c r="D14" s="8"/>
      <c r="E14" s="26" t="str">
        <f>COUNTIF(D5:D12,"수산물")&amp;"개"</f>
        <v>2개</v>
      </c>
      <c r="F14" s="30"/>
      <c r="G14" s="10" t="s">
        <v>46</v>
      </c>
      <c r="H14" s="9" t="s">
        <v>19</v>
      </c>
      <c r="I14" s="10" t="s">
        <v>7</v>
      </c>
      <c r="J14" s="11">
        <f>VLOOKUP(H14,C5:J12,5,FALSE)</f>
        <v>2045</v>
      </c>
    </row>
  </sheetData>
  <mergeCells count="4">
    <mergeCell ref="B13:D13"/>
    <mergeCell ref="B14:D14"/>
    <mergeCell ref="G13:I13"/>
    <mergeCell ref="F13:F14"/>
  </mergeCells>
  <phoneticPr fontId="3" type="noConversion"/>
  <conditionalFormatting sqref="G5:G12">
    <cfRule type="expression" dxfId="9" priority="1">
      <formula>$G5&gt;=2000</formula>
    </cfRule>
  </conditionalFormatting>
  <dataValidations count="1">
    <dataValidation type="list" allowBlank="1" showInputMessage="1" showErrorMessage="1" sqref="H14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2"/>
  <sheetViews>
    <sheetView workbookViewId="0">
      <selection activeCell="H5" sqref="H5"/>
    </sheetView>
  </sheetViews>
  <sheetFormatPr defaultRowHeight="17.399999999999999" x14ac:dyDescent="0.4"/>
  <cols>
    <col min="1" max="1" width="2.796875" customWidth="1"/>
    <col min="3" max="3" width="16" customWidth="1"/>
    <col min="4" max="4" width="11.59765625" customWidth="1"/>
    <col min="5" max="5" width="12.3984375" customWidth="1"/>
    <col min="6" max="6" width="10" customWidth="1"/>
    <col min="7" max="7" width="11.3984375" customWidth="1"/>
    <col min="8" max="8" width="10.3984375" customWidth="1"/>
  </cols>
  <sheetData>
    <row r="1" spans="2:8" ht="18" thickBot="1" x14ac:dyDescent="0.45"/>
    <row r="2" spans="2:8" ht="29.4" thickBot="1" x14ac:dyDescent="0.45">
      <c r="B2" s="12" t="s">
        <v>0</v>
      </c>
      <c r="C2" s="13" t="s">
        <v>1</v>
      </c>
      <c r="D2" s="13" t="s">
        <v>3</v>
      </c>
      <c r="E2" s="14" t="s">
        <v>4</v>
      </c>
      <c r="F2" s="13" t="s">
        <v>5</v>
      </c>
      <c r="G2" s="13" t="s">
        <v>7</v>
      </c>
      <c r="H2" s="14" t="s">
        <v>8</v>
      </c>
    </row>
    <row r="3" spans="2:8" x14ac:dyDescent="0.4">
      <c r="B3" s="19" t="s">
        <v>11</v>
      </c>
      <c r="C3" s="20" t="s">
        <v>20</v>
      </c>
      <c r="D3" s="20" t="s">
        <v>29</v>
      </c>
      <c r="E3" s="21">
        <v>70000</v>
      </c>
      <c r="F3" s="31">
        <v>1820</v>
      </c>
      <c r="G3" s="31">
        <v>2045</v>
      </c>
      <c r="H3" s="22" t="s">
        <v>36</v>
      </c>
    </row>
    <row r="4" spans="2:8" x14ac:dyDescent="0.4">
      <c r="B4" s="5" t="s">
        <v>12</v>
      </c>
      <c r="C4" s="2" t="s">
        <v>21</v>
      </c>
      <c r="D4" s="2" t="s">
        <v>31</v>
      </c>
      <c r="E4" s="3">
        <v>30000</v>
      </c>
      <c r="F4" s="32">
        <v>1892</v>
      </c>
      <c r="G4" s="32">
        <v>1520</v>
      </c>
      <c r="H4" s="4" t="s">
        <v>56</v>
      </c>
    </row>
    <row r="5" spans="2:8" x14ac:dyDescent="0.4">
      <c r="B5" s="5" t="s">
        <v>13</v>
      </c>
      <c r="C5" s="2" t="s">
        <v>22</v>
      </c>
      <c r="D5" s="2" t="s">
        <v>33</v>
      </c>
      <c r="E5" s="3">
        <v>13900</v>
      </c>
      <c r="F5" s="32">
        <v>891</v>
      </c>
      <c r="G5" s="32">
        <v>950</v>
      </c>
      <c r="H5" s="4" t="s">
        <v>37</v>
      </c>
    </row>
    <row r="6" spans="2:8" x14ac:dyDescent="0.4">
      <c r="B6" s="5" t="s">
        <v>14</v>
      </c>
      <c r="C6" s="2" t="s">
        <v>23</v>
      </c>
      <c r="D6" s="2" t="s">
        <v>31</v>
      </c>
      <c r="E6" s="3">
        <v>36000</v>
      </c>
      <c r="F6" s="32">
        <v>1020</v>
      </c>
      <c r="G6" s="32">
        <v>805</v>
      </c>
      <c r="H6" s="4" t="s">
        <v>38</v>
      </c>
    </row>
    <row r="7" spans="2:8" x14ac:dyDescent="0.4">
      <c r="B7" s="5" t="s">
        <v>15</v>
      </c>
      <c r="C7" s="2" t="s">
        <v>24</v>
      </c>
      <c r="D7" s="2" t="s">
        <v>34</v>
      </c>
      <c r="E7" s="3">
        <v>19000</v>
      </c>
      <c r="F7" s="32">
        <v>1457</v>
      </c>
      <c r="G7" s="32">
        <v>1852</v>
      </c>
      <c r="H7" s="4" t="s">
        <v>39</v>
      </c>
    </row>
    <row r="8" spans="2:8" x14ac:dyDescent="0.4">
      <c r="B8" s="5" t="s">
        <v>16</v>
      </c>
      <c r="C8" s="2" t="s">
        <v>25</v>
      </c>
      <c r="D8" s="2" t="s">
        <v>33</v>
      </c>
      <c r="E8" s="3">
        <v>32000</v>
      </c>
      <c r="F8" s="32">
        <v>824</v>
      </c>
      <c r="G8" s="32">
        <v>1820</v>
      </c>
      <c r="H8" s="4" t="s">
        <v>40</v>
      </c>
    </row>
    <row r="9" spans="2:8" x14ac:dyDescent="0.4">
      <c r="B9" s="5" t="s">
        <v>17</v>
      </c>
      <c r="C9" s="2" t="s">
        <v>26</v>
      </c>
      <c r="D9" s="2" t="s">
        <v>35</v>
      </c>
      <c r="E9" s="3">
        <v>80000</v>
      </c>
      <c r="F9" s="32">
        <v>2361</v>
      </c>
      <c r="G9" s="32">
        <v>2505</v>
      </c>
      <c r="H9" s="4" t="s">
        <v>42</v>
      </c>
    </row>
    <row r="10" spans="2:8" ht="18" thickBot="1" x14ac:dyDescent="0.45">
      <c r="B10" s="24" t="s">
        <v>18</v>
      </c>
      <c r="C10" s="9" t="s">
        <v>27</v>
      </c>
      <c r="D10" s="9" t="s">
        <v>35</v>
      </c>
      <c r="E10" s="25">
        <v>27500</v>
      </c>
      <c r="F10" s="33">
        <v>941</v>
      </c>
      <c r="G10" s="33">
        <v>1653</v>
      </c>
      <c r="H10" s="26" t="s">
        <v>41</v>
      </c>
    </row>
    <row r="12" spans="2:8" ht="18" thickBot="1" x14ac:dyDescent="0.45"/>
    <row r="13" spans="2:8" x14ac:dyDescent="0.4">
      <c r="B13" s="13" t="s">
        <v>3</v>
      </c>
      <c r="C13" s="13" t="s">
        <v>7</v>
      </c>
    </row>
    <row r="14" spans="2:8" x14ac:dyDescent="0.4">
      <c r="B14" t="s">
        <v>47</v>
      </c>
      <c r="C14" t="s">
        <v>48</v>
      </c>
    </row>
    <row r="18" spans="2:4" ht="28.8" x14ac:dyDescent="0.4">
      <c r="B18" s="36" t="s">
        <v>3</v>
      </c>
      <c r="C18" s="37" t="s">
        <v>4</v>
      </c>
      <c r="D18" s="41" t="s">
        <v>7</v>
      </c>
    </row>
    <row r="19" spans="2:4" x14ac:dyDescent="0.4">
      <c r="B19" s="35" t="s">
        <v>31</v>
      </c>
      <c r="C19" s="34">
        <v>30000</v>
      </c>
      <c r="D19" s="40">
        <v>1520</v>
      </c>
    </row>
    <row r="20" spans="2:4" x14ac:dyDescent="0.4">
      <c r="B20" s="35" t="s">
        <v>31</v>
      </c>
      <c r="C20" s="34">
        <v>36000</v>
      </c>
      <c r="D20" s="40">
        <v>805</v>
      </c>
    </row>
    <row r="21" spans="2:4" x14ac:dyDescent="0.4">
      <c r="B21" s="35" t="s">
        <v>34</v>
      </c>
      <c r="C21" s="34">
        <v>19000</v>
      </c>
      <c r="D21" s="40">
        <v>1852</v>
      </c>
    </row>
    <row r="22" spans="2:4" x14ac:dyDescent="0.4">
      <c r="B22" s="38" t="s">
        <v>35</v>
      </c>
      <c r="C22" s="39">
        <v>27500</v>
      </c>
      <c r="D22" s="42">
        <v>1653</v>
      </c>
    </row>
  </sheetData>
  <phoneticPr fontId="3" type="noConversion"/>
  <conditionalFormatting sqref="G3:G10">
    <cfRule type="expression" dxfId="8" priority="1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8"/>
  <sheetViews>
    <sheetView workbookViewId="0">
      <selection activeCell="I13" sqref="I13"/>
    </sheetView>
  </sheetViews>
  <sheetFormatPr defaultRowHeight="17.399999999999999" x14ac:dyDescent="0.4"/>
  <cols>
    <col min="1" max="1" width="2.796875" customWidth="1"/>
    <col min="2" max="2" width="14.3984375" customWidth="1"/>
    <col min="3" max="3" width="12.296875" bestFit="1" customWidth="1"/>
    <col min="4" max="4" width="18.09765625" customWidth="1"/>
    <col min="5" max="5" width="12.296875" customWidth="1"/>
    <col min="6" max="6" width="18.09765625" customWidth="1"/>
    <col min="7" max="7" width="12.296875" bestFit="1" customWidth="1"/>
    <col min="8" max="8" width="18.09765625" bestFit="1" customWidth="1"/>
    <col min="9" max="9" width="16.8984375" bestFit="1" customWidth="1"/>
    <col min="10" max="10" width="22.59765625" bestFit="1" customWidth="1"/>
  </cols>
  <sheetData>
    <row r="2" spans="2:8" x14ac:dyDescent="0.4">
      <c r="B2" s="43"/>
      <c r="C2" s="44" t="s">
        <v>2</v>
      </c>
      <c r="D2" s="43"/>
      <c r="E2" s="43"/>
      <c r="F2" s="43"/>
      <c r="G2" s="43"/>
      <c r="H2" s="43"/>
    </row>
    <row r="3" spans="2:8" x14ac:dyDescent="0.4">
      <c r="B3" s="43"/>
      <c r="C3" s="46" t="s">
        <v>30</v>
      </c>
      <c r="D3" s="45"/>
      <c r="E3" s="46" t="s">
        <v>32</v>
      </c>
      <c r="F3" s="45"/>
      <c r="G3" s="46" t="s">
        <v>28</v>
      </c>
      <c r="H3" s="45"/>
    </row>
    <row r="4" spans="2:8" x14ac:dyDescent="0.4">
      <c r="B4" s="44" t="s">
        <v>6</v>
      </c>
      <c r="C4" s="47" t="s">
        <v>50</v>
      </c>
      <c r="D4" s="47" t="s">
        <v>55</v>
      </c>
      <c r="E4" s="47" t="s">
        <v>50</v>
      </c>
      <c r="F4" s="47" t="s">
        <v>55</v>
      </c>
      <c r="G4" s="47" t="s">
        <v>50</v>
      </c>
      <c r="H4" s="47" t="s">
        <v>55</v>
      </c>
    </row>
    <row r="5" spans="2:8" x14ac:dyDescent="0.4">
      <c r="B5" s="48" t="s">
        <v>51</v>
      </c>
      <c r="C5" s="49">
        <v>1</v>
      </c>
      <c r="D5" s="50">
        <v>36000</v>
      </c>
      <c r="E5" s="50">
        <v>1</v>
      </c>
      <c r="F5" s="50">
        <v>13900</v>
      </c>
      <c r="G5" s="50" t="s">
        <v>54</v>
      </c>
      <c r="H5" s="50" t="s">
        <v>54</v>
      </c>
    </row>
    <row r="6" spans="2:8" x14ac:dyDescent="0.4">
      <c r="B6" s="48" t="s">
        <v>52</v>
      </c>
      <c r="C6" s="49">
        <v>1</v>
      </c>
      <c r="D6" s="50">
        <v>30000</v>
      </c>
      <c r="E6" s="50">
        <v>1</v>
      </c>
      <c r="F6" s="50">
        <v>32000</v>
      </c>
      <c r="G6" s="50">
        <v>2</v>
      </c>
      <c r="H6" s="50">
        <v>23250</v>
      </c>
    </row>
    <row r="7" spans="2:8" x14ac:dyDescent="0.4">
      <c r="B7" s="48" t="s">
        <v>53</v>
      </c>
      <c r="C7" s="50" t="s">
        <v>54</v>
      </c>
      <c r="D7" s="50" t="s">
        <v>54</v>
      </c>
      <c r="E7" s="50" t="s">
        <v>54</v>
      </c>
      <c r="F7" s="50" t="s">
        <v>54</v>
      </c>
      <c r="G7" s="50">
        <v>2</v>
      </c>
      <c r="H7" s="50">
        <v>75000</v>
      </c>
    </row>
    <row r="8" spans="2:8" x14ac:dyDescent="0.4">
      <c r="B8" s="48" t="s">
        <v>49</v>
      </c>
      <c r="C8" s="50">
        <v>2</v>
      </c>
      <c r="D8" s="50">
        <v>33000</v>
      </c>
      <c r="E8" s="50">
        <v>2</v>
      </c>
      <c r="F8" s="50">
        <v>22950</v>
      </c>
      <c r="G8" s="50">
        <v>4</v>
      </c>
      <c r="H8" s="50">
        <v>49125</v>
      </c>
    </row>
  </sheetData>
  <mergeCells count="3">
    <mergeCell ref="C3:D3"/>
    <mergeCell ref="E3:F3"/>
    <mergeCell ref="G3:H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이름이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821031379566</dc:creator>
  <cp:lastModifiedBy>821031379566</cp:lastModifiedBy>
  <dcterms:created xsi:type="dcterms:W3CDTF">2026-10-10T11:21:10Z</dcterms:created>
  <dcterms:modified xsi:type="dcterms:W3CDTF">2026-10-10T12:37:59Z</dcterms:modified>
</cp:coreProperties>
</file>