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정현우\OneDrive\바탕 화면\"/>
    </mc:Choice>
  </mc:AlternateContent>
  <bookViews>
    <workbookView xWindow="0" yWindow="0" windowWidth="15690" windowHeight="12120" activeTab="2"/>
  </bookViews>
  <sheets>
    <sheet name="제1작업" sheetId="1" r:id="rId1"/>
    <sheet name="제2작업" sheetId="2" r:id="rId2"/>
    <sheet name="제3작업" sheetId="3" r:id="rId3"/>
    <sheet name="제4작업" sheetId="5" r:id="rId4"/>
  </sheets>
  <definedNames>
    <definedName name="_xlnm._FilterDatabase" localSheetId="1" hidden="1">제2작업!$B$2:$H$10</definedName>
    <definedName name="_xlnm.Criteria" localSheetId="1">제2작업!$B$14:$C$16</definedName>
    <definedName name="_xlnm.Extract" localSheetId="1">제2작업!$B$18:$E$18</definedName>
    <definedName name="예약인원">제1작업!$G$5:$G$12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3" l="1"/>
  <c r="G11" i="3"/>
  <c r="G7" i="3"/>
  <c r="G17" i="3" s="1"/>
  <c r="C18" i="3"/>
  <c r="C16" i="3"/>
  <c r="C12" i="3"/>
  <c r="C8" i="3"/>
  <c r="H11" i="2"/>
  <c r="E13" i="1"/>
  <c r="J13" i="1"/>
  <c r="J14" i="1"/>
</calcChain>
</file>

<file path=xl/sharedStrings.xml><?xml version="1.0" encoding="utf-8"?>
<sst xmlns="http://schemas.openxmlformats.org/spreadsheetml/2006/main" count="148" uniqueCount="60">
  <si>
    <t>상품코드</t>
    <phoneticPr fontId="3" type="noConversion"/>
  </si>
  <si>
    <t>여행자</t>
    <phoneticPr fontId="3" type="noConversion"/>
  </si>
  <si>
    <t>크루즈
선사명</t>
    <phoneticPr fontId="3" type="noConversion"/>
  </si>
  <si>
    <t>출발도시</t>
    <phoneticPr fontId="3" type="noConversion"/>
  </si>
  <si>
    <t>출발날짜</t>
    <phoneticPr fontId="3" type="noConversion"/>
  </si>
  <si>
    <t>예약인원</t>
    <phoneticPr fontId="3" type="noConversion"/>
  </si>
  <si>
    <t>상품가격
(항공비 불포함)</t>
    <phoneticPr fontId="3" type="noConversion"/>
  </si>
  <si>
    <t>항공사</t>
    <phoneticPr fontId="3" type="noConversion"/>
  </si>
  <si>
    <t>출발요일</t>
    <phoneticPr fontId="3" type="noConversion"/>
  </si>
  <si>
    <t>홍콩/마카오</t>
  </si>
  <si>
    <t>홍콩/마카오</t>
    <phoneticPr fontId="3" type="noConversion"/>
  </si>
  <si>
    <t>이탈리아/프랑스</t>
    <phoneticPr fontId="3" type="noConversion"/>
  </si>
  <si>
    <t>노르웨이 피요르드</t>
    <phoneticPr fontId="3" type="noConversion"/>
  </si>
  <si>
    <t>대만/오키나와</t>
    <phoneticPr fontId="3" type="noConversion"/>
  </si>
  <si>
    <t>슬로베니아/알바니아</t>
    <phoneticPr fontId="3" type="noConversion"/>
  </si>
  <si>
    <t>심천/나트랑/다낭</t>
    <phoneticPr fontId="3" type="noConversion"/>
  </si>
  <si>
    <t>독일/벨기에/영국</t>
    <phoneticPr fontId="3" type="noConversion"/>
  </si>
  <si>
    <t>밀레니엄호</t>
    <phoneticPr fontId="3" type="noConversion"/>
  </si>
  <si>
    <t>선 프린세스호</t>
    <phoneticPr fontId="3" type="noConversion"/>
  </si>
  <si>
    <t>노티카호</t>
    <phoneticPr fontId="3" type="noConversion"/>
  </si>
  <si>
    <t>코스타 세레나호</t>
    <phoneticPr fontId="3" type="noConversion"/>
  </si>
  <si>
    <t>오베이션호</t>
    <phoneticPr fontId="3" type="noConversion"/>
  </si>
  <si>
    <t>인시그니아호</t>
    <phoneticPr fontId="3" type="noConversion"/>
  </si>
  <si>
    <t>부산</t>
    <phoneticPr fontId="3" type="noConversion"/>
  </si>
  <si>
    <t>인천</t>
    <phoneticPr fontId="3" type="noConversion"/>
  </si>
  <si>
    <t>인천</t>
    <phoneticPr fontId="3" type="noConversion"/>
  </si>
  <si>
    <t>대구</t>
    <phoneticPr fontId="3" type="noConversion"/>
  </si>
  <si>
    <t>부산</t>
    <phoneticPr fontId="3" type="noConversion"/>
  </si>
  <si>
    <t>부산 출발 상픔가격(항공비 불포함) 평균</t>
    <phoneticPr fontId="3" type="noConversion"/>
  </si>
  <si>
    <t>9월 이후 출발하는 여행 상품 수</t>
    <phoneticPr fontId="3" type="noConversion"/>
  </si>
  <si>
    <t>두 번째로 큰 예약 인원</t>
    <phoneticPr fontId="3" type="noConversion"/>
  </si>
  <si>
    <t>출발날짜</t>
    <phoneticPr fontId="3" type="noConversion"/>
  </si>
  <si>
    <t>CHC-316</t>
    <phoneticPr fontId="3" type="noConversion"/>
  </si>
  <si>
    <t>EMC-120</t>
    <phoneticPr fontId="3" type="noConversion"/>
  </si>
  <si>
    <t>ENC-110</t>
    <phoneticPr fontId="3" type="noConversion"/>
  </si>
  <si>
    <t>ATC-201</t>
    <phoneticPr fontId="3" type="noConversion"/>
  </si>
  <si>
    <t>EWC-230</t>
    <phoneticPr fontId="3" type="noConversion"/>
  </si>
  <si>
    <t>EMC-110</t>
    <phoneticPr fontId="3" type="noConversion"/>
  </si>
  <si>
    <t>CHC-325</t>
    <phoneticPr fontId="3" type="noConversion"/>
  </si>
  <si>
    <t>EWC-230</t>
    <phoneticPr fontId="3" type="noConversion"/>
  </si>
  <si>
    <t>여행지</t>
    <phoneticPr fontId="3" type="noConversion"/>
  </si>
  <si>
    <t>예약인원의 전체 평균</t>
    <phoneticPr fontId="3" type="noConversion"/>
  </si>
  <si>
    <t>&gt;=4000000</t>
    <phoneticPr fontId="3" type="noConversion"/>
  </si>
  <si>
    <t>인천 개수</t>
  </si>
  <si>
    <t>부산 개수</t>
  </si>
  <si>
    <t>대구 개수</t>
  </si>
  <si>
    <t>전체 개수</t>
  </si>
  <si>
    <t>인천 평균</t>
  </si>
  <si>
    <t>부산 평균</t>
  </si>
  <si>
    <t>대구 평균</t>
  </si>
  <si>
    <t>전체 평균</t>
  </si>
  <si>
    <t>빅토리아호</t>
    <phoneticPr fontId="3" type="noConversion"/>
  </si>
  <si>
    <t>영국/스코트랜드</t>
    <phoneticPr fontId="3" type="noConversion"/>
  </si>
  <si>
    <t>골든 프린세스호</t>
    <phoneticPr fontId="3" type="noConversion"/>
  </si>
  <si>
    <t>빅토리아호</t>
    <phoneticPr fontId="3" type="noConversion"/>
  </si>
  <si>
    <t>골든 프린세스호</t>
    <phoneticPr fontId="3" type="noConversion"/>
  </si>
  <si>
    <t>영국/스코트랜드</t>
    <phoneticPr fontId="3" type="noConversion"/>
  </si>
  <si>
    <t>영국/스코트랜드</t>
    <phoneticPr fontId="3" type="noConversion"/>
  </si>
  <si>
    <t>골든 프린세스호</t>
    <phoneticPr fontId="3" type="noConversion"/>
  </si>
  <si>
    <t>빅토리아호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</si>
</sst>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&quot;명&quot;"/>
    <numFmt numFmtId="177" formatCode="0&quot;명&quot;"/>
  </numFmts>
  <fonts count="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굴림"/>
      <family val="3"/>
      <charset val="129"/>
    </font>
    <font>
      <sz val="8"/>
      <name val="맑은 고딕"/>
      <family val="2"/>
      <charset val="129"/>
      <scheme val="minor"/>
    </font>
    <font>
      <b/>
      <sz val="11"/>
      <color theme="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1" fontId="2" fillId="0" borderId="1" xfId="1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76" fontId="2" fillId="0" borderId="1" xfId="1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14" fontId="2" fillId="0" borderId="13" xfId="0" applyNumberFormat="1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76" fontId="2" fillId="0" borderId="4" xfId="1" applyNumberFormat="1" applyFont="1" applyBorder="1" applyAlignment="1">
      <alignment horizontal="right" vertical="center"/>
    </xf>
    <xf numFmtId="41" fontId="2" fillId="0" borderId="4" xfId="1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4" fontId="2" fillId="0" borderId="11" xfId="0" applyNumberFormat="1" applyFont="1" applyBorder="1" applyAlignment="1">
      <alignment horizontal="center" vertical="center"/>
    </xf>
    <xf numFmtId="176" fontId="2" fillId="0" borderId="11" xfId="1" applyNumberFormat="1" applyFont="1" applyBorder="1" applyAlignment="1">
      <alignment horizontal="right" vertical="center"/>
    </xf>
    <xf numFmtId="41" fontId="2" fillId="0" borderId="11" xfId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4" fontId="2" fillId="0" borderId="0" xfId="0" applyNumberFormat="1" applyFont="1" applyBorder="1" applyAlignment="1">
      <alignment horizontal="center" vertical="center"/>
    </xf>
    <xf numFmtId="176" fontId="2" fillId="0" borderId="0" xfId="1" applyNumberFormat="1" applyFont="1" applyBorder="1" applyAlignment="1">
      <alignment horizontal="right" vertical="center"/>
    </xf>
    <xf numFmtId="41" fontId="2" fillId="0" borderId="0" xfId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177" fontId="2" fillId="0" borderId="4" xfId="1" applyNumberFormat="1" applyFont="1" applyBorder="1" applyAlignment="1">
      <alignment horizontal="right" vertical="center"/>
    </xf>
    <xf numFmtId="177" fontId="2" fillId="0" borderId="1" xfId="1" applyNumberFormat="1" applyFont="1" applyBorder="1" applyAlignment="1">
      <alignment horizontal="right" vertical="center"/>
    </xf>
    <xf numFmtId="177" fontId="2" fillId="0" borderId="11" xfId="1" applyNumberFormat="1" applyFont="1" applyBorder="1" applyAlignment="1">
      <alignment horizontal="right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4"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2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r>
              <a:rPr lang="ko-KR" altLang="en-US" sz="2000" b="1"/>
              <a:t>인천 및 부산 출발 예약 현황</a:t>
            </a:r>
            <a:endParaRPr lang="ko-KR" sz="2000" b="1"/>
          </a:p>
        </c:rich>
      </c:tx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chemeClr val="tx2"/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제1작업!$G$4</c:f>
              <c:strCache>
                <c:ptCount val="1"/>
                <c:pt idx="0">
                  <c:v>예약인원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DA5-4E6E-8B81-B88C8DE3C2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2"/>
                    </a:solidFill>
                    <a:latin typeface="굴림" panose="020B0600000101010101" pitchFamily="50" charset="-127"/>
                    <a:ea typeface="굴림" panose="020B0600000101010101" pitchFamily="50" charset="-127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제1작업!$D$5:$D$12</c15:sqref>
                  </c15:fullRef>
                </c:ext>
              </c:extLst>
              <c:f>(제1작업!$D$5:$D$7,제1작업!$D$9:$D$10,제1작업!$D$12)</c:f>
              <c:strCache>
                <c:ptCount val="6"/>
                <c:pt idx="0">
                  <c:v>밀레니엄호</c:v>
                </c:pt>
                <c:pt idx="1">
                  <c:v>빅토리아호</c:v>
                </c:pt>
                <c:pt idx="2">
                  <c:v>선 프린세스호</c:v>
                </c:pt>
                <c:pt idx="3">
                  <c:v>골든 프린세스호</c:v>
                </c:pt>
                <c:pt idx="4">
                  <c:v>코스타 세레나호</c:v>
                </c:pt>
                <c:pt idx="5">
                  <c:v>인시그니아호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제1작업!$G$5:$G$12</c15:sqref>
                  </c15:fullRef>
                </c:ext>
              </c:extLst>
              <c:f>(제1작업!$G$5:$G$7,제1작업!$G$9:$G$10,제1작업!$G$12)</c:f>
              <c:numCache>
                <c:formatCode>0"명"</c:formatCode>
                <c:ptCount val="6"/>
                <c:pt idx="0">
                  <c:v>158</c:v>
                </c:pt>
                <c:pt idx="1">
                  <c:v>268</c:v>
                </c:pt>
                <c:pt idx="2">
                  <c:v>198</c:v>
                </c:pt>
                <c:pt idx="3">
                  <c:v>236</c:v>
                </c:pt>
                <c:pt idx="4">
                  <c:v>185</c:v>
                </c:pt>
                <c:pt idx="5">
                  <c:v>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A5-4E6E-8B81-B88C8DE3C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642852784"/>
        <c:axId val="1642848208"/>
      </c:barChart>
      <c:lineChart>
        <c:grouping val="standard"/>
        <c:varyColors val="0"/>
        <c:ser>
          <c:idx val="1"/>
          <c:order val="1"/>
          <c:tx>
            <c:v>상품가격(항공비 불포함)</c:v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1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12700">
                <a:solidFill>
                  <a:schemeClr val="lt2"/>
                </a:solidFill>
                <a:round/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제1작업!$D$5:$D$12</c15:sqref>
                  </c15:fullRef>
                </c:ext>
              </c:extLst>
              <c:f>(제1작업!$D$5:$D$7,제1작업!$D$9:$D$10,제1작업!$D$12)</c:f>
              <c:strCache>
                <c:ptCount val="6"/>
                <c:pt idx="0">
                  <c:v>밀레니엄호</c:v>
                </c:pt>
                <c:pt idx="1">
                  <c:v>빅토리아호</c:v>
                </c:pt>
                <c:pt idx="2">
                  <c:v>선 프린세스호</c:v>
                </c:pt>
                <c:pt idx="3">
                  <c:v>골든 프린세스호</c:v>
                </c:pt>
                <c:pt idx="4">
                  <c:v>코스타 세레나호</c:v>
                </c:pt>
                <c:pt idx="5">
                  <c:v>인시그니아호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제1작업!$H$5:$H$12</c15:sqref>
                  </c15:fullRef>
                </c:ext>
              </c:extLst>
              <c:f>(제1작업!$H$5:$H$7,제1작업!$H$9:$H$10,제1작업!$H$12)</c:f>
              <c:numCache>
                <c:formatCode>_(* #,##0_);_(* \(#,##0\);_(* "-"_);_(@_)</c:formatCode>
                <c:ptCount val="6"/>
                <c:pt idx="0">
                  <c:v>1450000</c:v>
                </c:pt>
                <c:pt idx="1">
                  <c:v>4490000</c:v>
                </c:pt>
                <c:pt idx="2">
                  <c:v>2750000</c:v>
                </c:pt>
                <c:pt idx="3">
                  <c:v>1050000</c:v>
                </c:pt>
                <c:pt idx="4">
                  <c:v>2540000</c:v>
                </c:pt>
                <c:pt idx="5">
                  <c:v>3150000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A5-4E6E-8B81-B88C8DE3C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3767824"/>
        <c:axId val="1713776144"/>
      </c:lineChart>
      <c:catAx>
        <c:axId val="1642852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2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1642848208"/>
        <c:crosses val="autoZero"/>
        <c:auto val="1"/>
        <c:lblAlgn val="ctr"/>
        <c:lblOffset val="100"/>
        <c:noMultiLvlLbl val="0"/>
      </c:catAx>
      <c:valAx>
        <c:axId val="1642848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0&quot;명&quot;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2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1642852784"/>
        <c:crosses val="autoZero"/>
        <c:crossBetween val="between"/>
      </c:valAx>
      <c:valAx>
        <c:axId val="1713776144"/>
        <c:scaling>
          <c:orientation val="minMax"/>
        </c:scaling>
        <c:delete val="0"/>
        <c:axPos val="r"/>
        <c:numFmt formatCode="_(* #,##0_);_(* \(#,##0\);_(* &quot;-&quot;_);_(@_)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2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1713767824"/>
        <c:crosses val="max"/>
        <c:crossBetween val="between"/>
        <c:majorUnit val="1000000"/>
      </c:valAx>
      <c:catAx>
        <c:axId val="17137678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13776144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2"/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굴림" panose="020B0600000101010101" pitchFamily="50" charset="-127"/>
          <a:ea typeface="굴림" panose="020B0600000101010101" pitchFamily="50" charset="-127"/>
        </a:defRPr>
      </a:pPr>
      <a:endParaRPr lang="ko-KR"/>
    </a:p>
  </c:txPr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85725</xdr:rowOff>
    </xdr:from>
    <xdr:to>
      <xdr:col>6</xdr:col>
      <xdr:colOff>523875</xdr:colOff>
      <xdr:row>2</xdr:row>
      <xdr:rowOff>247650</xdr:rowOff>
    </xdr:to>
    <xdr:sp macro="" textlink="">
      <xdr:nvSpPr>
        <xdr:cNvPr id="2" name="오각형 1"/>
        <xdr:cNvSpPr/>
      </xdr:nvSpPr>
      <xdr:spPr>
        <a:xfrm>
          <a:off x="133350" y="85725"/>
          <a:ext cx="5514975" cy="790575"/>
        </a:xfrm>
        <a:prstGeom prst="homePlate">
          <a:avLst/>
        </a:prstGeom>
        <a:solidFill>
          <a:srgbClr val="FFFF00"/>
        </a:solidFill>
        <a:effectLst>
          <a:outerShdw blurRad="50800" dist="38100" dir="18900000" algn="b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2400" b="1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크루즈 여행상품 예약 현황</a:t>
          </a:r>
        </a:p>
      </xdr:txBody>
    </xdr:sp>
    <xdr:clientData/>
  </xdr:twoCellAnchor>
  <xdr:twoCellAnchor editAs="oneCell">
    <xdr:from>
      <xdr:col>7</xdr:col>
      <xdr:colOff>9524</xdr:colOff>
      <xdr:row>0</xdr:row>
      <xdr:rowOff>76200</xdr:rowOff>
    </xdr:from>
    <xdr:to>
      <xdr:col>9</xdr:col>
      <xdr:colOff>866775</xdr:colOff>
      <xdr:row>2</xdr:row>
      <xdr:rowOff>238125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599" y="76200"/>
          <a:ext cx="2714626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81947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0.3557</cdr:x>
      <cdr:y>0.13607</cdr:y>
    </cdr:from>
    <cdr:to>
      <cdr:x>0.49664</cdr:x>
      <cdr:y>0.26059</cdr:y>
    </cdr:to>
    <cdr:sp macro="" textlink="">
      <cdr:nvSpPr>
        <cdr:cNvPr id="2" name="모서리가 둥근 사각형 설명선 1"/>
        <cdr:cNvSpPr/>
      </cdr:nvSpPr>
      <cdr:spPr>
        <a:xfrm xmlns:a="http://schemas.openxmlformats.org/drawingml/2006/main">
          <a:off x="3310328" y="827582"/>
          <a:ext cx="1311639" cy="757315"/>
        </a:xfrm>
        <a:prstGeom xmlns:a="http://schemas.openxmlformats.org/drawingml/2006/main" prst="wedgeRoundRectCallout">
          <a:avLst>
            <a:gd name="adj1" fmla="val -80174"/>
            <a:gd name="adj2" fmla="val -32346"/>
            <a:gd name="adj3" fmla="val 16667"/>
          </a:avLst>
        </a:prstGeom>
        <a:solidFill xmlns:a="http://schemas.openxmlformats.org/drawingml/2006/main">
          <a:schemeClr val="bg1"/>
        </a:solidFill>
        <a:ln xmlns:a="http://schemas.openxmlformats.org/drawingml/2006/main" w="9525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ko-KR" altLang="en-US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최대</a:t>
          </a:r>
          <a:endParaRPr lang="en-US" altLang="ko-KR">
            <a:solidFill>
              <a:schemeClr val="tx1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  <a:p xmlns:a="http://schemas.openxmlformats.org/drawingml/2006/main">
          <a:pPr algn="ctr"/>
          <a:r>
            <a:rPr lang="ko-KR" altLang="en-US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예약인원</a:t>
          </a:r>
          <a:endParaRPr lang="en-US" altLang="ko-KR">
            <a:solidFill>
              <a:schemeClr val="tx1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4"/>
  <sheetViews>
    <sheetView workbookViewId="0">
      <selection activeCell="G5" sqref="G5:G12"/>
    </sheetView>
  </sheetViews>
  <sheetFormatPr defaultRowHeight="13.5" x14ac:dyDescent="0.3"/>
  <cols>
    <col min="1" max="1" width="1.625" style="1" customWidth="1"/>
    <col min="2" max="2" width="10.75" style="1" bestFit="1" customWidth="1"/>
    <col min="3" max="3" width="20.125" style="1" bestFit="1" customWidth="1"/>
    <col min="4" max="4" width="15.875" style="1" bestFit="1" customWidth="1"/>
    <col min="5" max="5" width="9" style="1"/>
    <col min="6" max="6" width="13.25" style="1" bestFit="1" customWidth="1"/>
    <col min="7" max="7" width="9" style="1"/>
    <col min="8" max="8" width="15.375" style="1" bestFit="1" customWidth="1"/>
    <col min="9" max="9" width="9" style="1"/>
    <col min="10" max="10" width="11.625" style="1" bestFit="1" customWidth="1"/>
    <col min="11" max="16384" width="9" style="1"/>
  </cols>
  <sheetData>
    <row r="1" spans="2:10" ht="24.95" customHeight="1" x14ac:dyDescent="0.3"/>
    <row r="2" spans="2:10" ht="24.95" customHeight="1" x14ac:dyDescent="0.3"/>
    <row r="3" spans="2:10" ht="24.95" customHeight="1" thickBot="1" x14ac:dyDescent="0.35"/>
    <row r="4" spans="2:10" ht="30" customHeight="1" thickBot="1" x14ac:dyDescent="0.35">
      <c r="B4" s="15" t="s">
        <v>0</v>
      </c>
      <c r="C4" s="16" t="s">
        <v>40</v>
      </c>
      <c r="D4" s="17" t="s">
        <v>2</v>
      </c>
      <c r="E4" s="16" t="s">
        <v>3</v>
      </c>
      <c r="F4" s="16" t="s">
        <v>4</v>
      </c>
      <c r="G4" s="16" t="s">
        <v>5</v>
      </c>
      <c r="H4" s="17" t="s">
        <v>6</v>
      </c>
      <c r="I4" s="16" t="s">
        <v>7</v>
      </c>
      <c r="J4" s="18" t="s">
        <v>8</v>
      </c>
    </row>
    <row r="5" spans="2:10" ht="21.95" customHeight="1" x14ac:dyDescent="0.3">
      <c r="B5" s="20" t="s">
        <v>32</v>
      </c>
      <c r="C5" s="21" t="s">
        <v>10</v>
      </c>
      <c r="D5" s="21" t="s">
        <v>17</v>
      </c>
      <c r="E5" s="21" t="s">
        <v>23</v>
      </c>
      <c r="F5" s="22">
        <v>44811</v>
      </c>
      <c r="G5" s="37">
        <v>158</v>
      </c>
      <c r="H5" s="24">
        <v>1450000</v>
      </c>
      <c r="I5" s="21"/>
      <c r="J5" s="25"/>
    </row>
    <row r="6" spans="2:10" ht="21.95" customHeight="1" x14ac:dyDescent="0.3">
      <c r="B6" s="10" t="s">
        <v>33</v>
      </c>
      <c r="C6" s="2" t="s">
        <v>11</v>
      </c>
      <c r="D6" s="2" t="s">
        <v>51</v>
      </c>
      <c r="E6" s="2" t="s">
        <v>24</v>
      </c>
      <c r="F6" s="3">
        <v>44804</v>
      </c>
      <c r="G6" s="38">
        <v>268</v>
      </c>
      <c r="H6" s="4">
        <v>4490000</v>
      </c>
      <c r="I6" s="2"/>
      <c r="J6" s="11"/>
    </row>
    <row r="7" spans="2:10" ht="21.95" customHeight="1" x14ac:dyDescent="0.3">
      <c r="B7" s="10" t="s">
        <v>34</v>
      </c>
      <c r="C7" s="2" t="s">
        <v>12</v>
      </c>
      <c r="D7" s="2" t="s">
        <v>18</v>
      </c>
      <c r="E7" s="2" t="s">
        <v>25</v>
      </c>
      <c r="F7" s="3">
        <v>44835</v>
      </c>
      <c r="G7" s="38">
        <v>198</v>
      </c>
      <c r="H7" s="4">
        <v>2750000</v>
      </c>
      <c r="I7" s="2"/>
      <c r="J7" s="11"/>
    </row>
    <row r="8" spans="2:10" ht="21.95" customHeight="1" x14ac:dyDescent="0.3">
      <c r="B8" s="10" t="s">
        <v>35</v>
      </c>
      <c r="C8" s="2" t="s">
        <v>13</v>
      </c>
      <c r="D8" s="2" t="s">
        <v>19</v>
      </c>
      <c r="E8" s="2" t="s">
        <v>26</v>
      </c>
      <c r="F8" s="3">
        <v>44814</v>
      </c>
      <c r="G8" s="38">
        <v>167</v>
      </c>
      <c r="H8" s="4">
        <v>1200000</v>
      </c>
      <c r="I8" s="2"/>
      <c r="J8" s="11"/>
    </row>
    <row r="9" spans="2:10" ht="21.95" customHeight="1" x14ac:dyDescent="0.3">
      <c r="B9" s="10" t="s">
        <v>36</v>
      </c>
      <c r="C9" s="2" t="s">
        <v>52</v>
      </c>
      <c r="D9" s="2" t="s">
        <v>53</v>
      </c>
      <c r="E9" s="2" t="s">
        <v>25</v>
      </c>
      <c r="F9" s="3">
        <v>44792</v>
      </c>
      <c r="G9" s="38">
        <v>236</v>
      </c>
      <c r="H9" s="4">
        <v>1050000</v>
      </c>
      <c r="I9" s="2"/>
      <c r="J9" s="11"/>
    </row>
    <row r="10" spans="2:10" ht="21.95" customHeight="1" x14ac:dyDescent="0.3">
      <c r="B10" s="10" t="s">
        <v>37</v>
      </c>
      <c r="C10" s="2" t="s">
        <v>14</v>
      </c>
      <c r="D10" s="2" t="s">
        <v>20</v>
      </c>
      <c r="E10" s="2" t="s">
        <v>24</v>
      </c>
      <c r="F10" s="3">
        <v>44823</v>
      </c>
      <c r="G10" s="38">
        <v>185</v>
      </c>
      <c r="H10" s="4">
        <v>2540000</v>
      </c>
      <c r="I10" s="2"/>
      <c r="J10" s="11"/>
    </row>
    <row r="11" spans="2:10" ht="21.95" customHeight="1" x14ac:dyDescent="0.3">
      <c r="B11" s="10" t="s">
        <v>38</v>
      </c>
      <c r="C11" s="2" t="s">
        <v>15</v>
      </c>
      <c r="D11" s="2" t="s">
        <v>21</v>
      </c>
      <c r="E11" s="2" t="s">
        <v>26</v>
      </c>
      <c r="F11" s="3">
        <v>44791</v>
      </c>
      <c r="G11" s="38">
        <v>495</v>
      </c>
      <c r="H11" s="4">
        <v>1290000</v>
      </c>
      <c r="I11" s="2"/>
      <c r="J11" s="11"/>
    </row>
    <row r="12" spans="2:10" ht="21.95" customHeight="1" thickBot="1" x14ac:dyDescent="0.35">
      <c r="B12" s="26" t="s">
        <v>39</v>
      </c>
      <c r="C12" s="12" t="s">
        <v>16</v>
      </c>
      <c r="D12" s="12" t="s">
        <v>22</v>
      </c>
      <c r="E12" s="12" t="s">
        <v>27</v>
      </c>
      <c r="F12" s="27">
        <v>44860</v>
      </c>
      <c r="G12" s="39">
        <v>168</v>
      </c>
      <c r="H12" s="29">
        <v>3150000</v>
      </c>
      <c r="I12" s="12"/>
      <c r="J12" s="30"/>
    </row>
    <row r="13" spans="2:10" ht="21.95" customHeight="1" x14ac:dyDescent="0.3">
      <c r="B13" s="48" t="s">
        <v>28</v>
      </c>
      <c r="C13" s="41"/>
      <c r="D13" s="42"/>
      <c r="E13" s="7">
        <f>DAVERAGE(B4:H12,H4,E4:E5)</f>
        <v>2300000</v>
      </c>
      <c r="F13" s="43"/>
      <c r="G13" s="40" t="s">
        <v>30</v>
      </c>
      <c r="H13" s="41"/>
      <c r="I13" s="42"/>
      <c r="J13" s="19">
        <f>LARGE(예약인원,2)</f>
        <v>268</v>
      </c>
    </row>
    <row r="14" spans="2:10" ht="21.95" customHeight="1" thickBot="1" x14ac:dyDescent="0.35">
      <c r="B14" s="45" t="s">
        <v>29</v>
      </c>
      <c r="C14" s="46"/>
      <c r="D14" s="47"/>
      <c r="E14" s="12"/>
      <c r="F14" s="44"/>
      <c r="G14" s="13" t="s">
        <v>1</v>
      </c>
      <c r="H14" s="12" t="s">
        <v>9</v>
      </c>
      <c r="I14" s="13" t="s">
        <v>31</v>
      </c>
      <c r="J14" s="14">
        <f>VLOOKUP(H14,C5:F12,4,0)</f>
        <v>44811</v>
      </c>
    </row>
  </sheetData>
  <mergeCells count="4">
    <mergeCell ref="G13:I13"/>
    <mergeCell ref="F13:F14"/>
    <mergeCell ref="B14:D14"/>
    <mergeCell ref="B13:D13"/>
  </mergeCells>
  <phoneticPr fontId="3" type="noConversion"/>
  <conditionalFormatting sqref="B5:J12">
    <cfRule type="expression" dxfId="3" priority="1">
      <formula>$H5&gt;=3000000</formula>
    </cfRule>
  </conditionalFormatting>
  <dataValidations count="1">
    <dataValidation type="list" allowBlank="1" showInputMessage="1" showErrorMessage="1" sqref="H14">
      <formula1>$C$5:$C$12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1"/>
  <sheetViews>
    <sheetView workbookViewId="0">
      <selection activeCell="F15" sqref="F15"/>
    </sheetView>
  </sheetViews>
  <sheetFormatPr defaultRowHeight="13.5" x14ac:dyDescent="0.3"/>
  <cols>
    <col min="1" max="1" width="1.625" style="1" customWidth="1"/>
    <col min="2" max="2" width="16.75" style="1" bestFit="1" customWidth="1"/>
    <col min="3" max="3" width="20.125" style="1" bestFit="1" customWidth="1"/>
    <col min="4" max="4" width="15.875" style="1" bestFit="1" customWidth="1"/>
    <col min="5" max="5" width="9" style="1"/>
    <col min="6" max="6" width="13.25" style="1" bestFit="1" customWidth="1"/>
    <col min="7" max="7" width="9" style="1"/>
    <col min="8" max="8" width="17" style="1" customWidth="1"/>
    <col min="9" max="16384" width="9" style="1"/>
  </cols>
  <sheetData>
    <row r="2" spans="2:8" ht="27" x14ac:dyDescent="0.3">
      <c r="B2" s="5" t="s">
        <v>0</v>
      </c>
      <c r="C2" s="5" t="s">
        <v>40</v>
      </c>
      <c r="D2" s="6" t="s">
        <v>2</v>
      </c>
      <c r="E2" s="5" t="s">
        <v>3</v>
      </c>
      <c r="F2" s="5" t="s">
        <v>4</v>
      </c>
      <c r="G2" s="5" t="s">
        <v>5</v>
      </c>
      <c r="H2" s="6" t="s">
        <v>6</v>
      </c>
    </row>
    <row r="3" spans="2:8" x14ac:dyDescent="0.3">
      <c r="B3" s="2" t="s">
        <v>32</v>
      </c>
      <c r="C3" s="2" t="s">
        <v>10</v>
      </c>
      <c r="D3" s="2" t="s">
        <v>17</v>
      </c>
      <c r="E3" s="2" t="s">
        <v>23</v>
      </c>
      <c r="F3" s="3">
        <v>44831</v>
      </c>
      <c r="G3" s="8">
        <v>282.99999999999994</v>
      </c>
      <c r="H3" s="4">
        <v>1450000</v>
      </c>
    </row>
    <row r="4" spans="2:8" x14ac:dyDescent="0.3">
      <c r="B4" s="2" t="s">
        <v>33</v>
      </c>
      <c r="C4" s="2" t="s">
        <v>11</v>
      </c>
      <c r="D4" s="2" t="s">
        <v>51</v>
      </c>
      <c r="E4" s="2" t="s">
        <v>24</v>
      </c>
      <c r="F4" s="3">
        <v>44804</v>
      </c>
      <c r="G4" s="8">
        <v>268</v>
      </c>
      <c r="H4" s="4">
        <v>4490000</v>
      </c>
    </row>
    <row r="5" spans="2:8" x14ac:dyDescent="0.3">
      <c r="B5" s="2" t="s">
        <v>34</v>
      </c>
      <c r="C5" s="2" t="s">
        <v>12</v>
      </c>
      <c r="D5" s="2" t="s">
        <v>18</v>
      </c>
      <c r="E5" s="2" t="s">
        <v>25</v>
      </c>
      <c r="F5" s="3">
        <v>44835</v>
      </c>
      <c r="G5" s="8">
        <v>198</v>
      </c>
      <c r="H5" s="4">
        <v>2750000</v>
      </c>
    </row>
    <row r="6" spans="2:8" x14ac:dyDescent="0.3">
      <c r="B6" s="2" t="s">
        <v>35</v>
      </c>
      <c r="C6" s="2" t="s">
        <v>13</v>
      </c>
      <c r="D6" s="2" t="s">
        <v>19</v>
      </c>
      <c r="E6" s="2" t="s">
        <v>26</v>
      </c>
      <c r="F6" s="3">
        <v>44814</v>
      </c>
      <c r="G6" s="8">
        <v>167</v>
      </c>
      <c r="H6" s="4">
        <v>1200000</v>
      </c>
    </row>
    <row r="7" spans="2:8" x14ac:dyDescent="0.3">
      <c r="B7" s="2" t="s">
        <v>36</v>
      </c>
      <c r="C7" s="2" t="s">
        <v>56</v>
      </c>
      <c r="D7" s="2" t="s">
        <v>55</v>
      </c>
      <c r="E7" s="2" t="s">
        <v>25</v>
      </c>
      <c r="F7" s="3">
        <v>44792</v>
      </c>
      <c r="G7" s="8">
        <v>236</v>
      </c>
      <c r="H7" s="4">
        <v>1050000</v>
      </c>
    </row>
    <row r="8" spans="2:8" x14ac:dyDescent="0.3">
      <c r="B8" s="2" t="s">
        <v>37</v>
      </c>
      <c r="C8" s="2" t="s">
        <v>14</v>
      </c>
      <c r="D8" s="2" t="s">
        <v>20</v>
      </c>
      <c r="E8" s="2" t="s">
        <v>24</v>
      </c>
      <c r="F8" s="3">
        <v>44823</v>
      </c>
      <c r="G8" s="8">
        <v>185</v>
      </c>
      <c r="H8" s="4">
        <v>2540000</v>
      </c>
    </row>
    <row r="9" spans="2:8" x14ac:dyDescent="0.3">
      <c r="B9" s="2" t="s">
        <v>38</v>
      </c>
      <c r="C9" s="2" t="s">
        <v>15</v>
      </c>
      <c r="D9" s="2" t="s">
        <v>21</v>
      </c>
      <c r="E9" s="2" t="s">
        <v>26</v>
      </c>
      <c r="F9" s="3">
        <v>44791</v>
      </c>
      <c r="G9" s="8">
        <v>495</v>
      </c>
      <c r="H9" s="4">
        <v>1290000</v>
      </c>
    </row>
    <row r="10" spans="2:8" x14ac:dyDescent="0.3">
      <c r="B10" s="2" t="s">
        <v>39</v>
      </c>
      <c r="C10" s="2" t="s">
        <v>16</v>
      </c>
      <c r="D10" s="2" t="s">
        <v>22</v>
      </c>
      <c r="E10" s="2" t="s">
        <v>27</v>
      </c>
      <c r="F10" s="3">
        <v>44860</v>
      </c>
      <c r="G10" s="8">
        <v>168</v>
      </c>
      <c r="H10" s="4">
        <v>3150000</v>
      </c>
    </row>
    <row r="11" spans="2:8" x14ac:dyDescent="0.3">
      <c r="B11" s="49" t="s">
        <v>41</v>
      </c>
      <c r="C11" s="49"/>
      <c r="D11" s="49"/>
      <c r="E11" s="49"/>
      <c r="F11" s="49"/>
      <c r="G11" s="49"/>
      <c r="H11" s="9">
        <f>AVERAGE(G3:G10)</f>
        <v>250</v>
      </c>
    </row>
    <row r="14" spans="2:8" ht="27" x14ac:dyDescent="0.3">
      <c r="B14" s="5" t="s">
        <v>3</v>
      </c>
      <c r="C14" s="6" t="s">
        <v>6</v>
      </c>
    </row>
    <row r="15" spans="2:8" x14ac:dyDescent="0.3">
      <c r="B15" s="2" t="s">
        <v>26</v>
      </c>
    </row>
    <row r="16" spans="2:8" x14ac:dyDescent="0.3">
      <c r="C16" s="1" t="s">
        <v>42</v>
      </c>
    </row>
    <row r="18" spans="2:5" ht="27" x14ac:dyDescent="0.3">
      <c r="B18" s="5" t="s">
        <v>40</v>
      </c>
      <c r="C18" s="6" t="s">
        <v>2</v>
      </c>
      <c r="D18" s="5" t="s">
        <v>4</v>
      </c>
      <c r="E18" s="5" t="s">
        <v>5</v>
      </c>
    </row>
    <row r="19" spans="2:5" x14ac:dyDescent="0.3">
      <c r="B19" s="2" t="s">
        <v>11</v>
      </c>
      <c r="C19" s="2" t="s">
        <v>54</v>
      </c>
      <c r="D19" s="3">
        <v>44804</v>
      </c>
      <c r="E19" s="8">
        <v>268</v>
      </c>
    </row>
    <row r="20" spans="2:5" x14ac:dyDescent="0.3">
      <c r="B20" s="2" t="s">
        <v>13</v>
      </c>
      <c r="C20" s="2" t="s">
        <v>19</v>
      </c>
      <c r="D20" s="3">
        <v>44814</v>
      </c>
      <c r="E20" s="8">
        <v>167</v>
      </c>
    </row>
    <row r="21" spans="2:5" x14ac:dyDescent="0.3">
      <c r="B21" s="2" t="s">
        <v>15</v>
      </c>
      <c r="C21" s="2" t="s">
        <v>21</v>
      </c>
      <c r="D21" s="3">
        <v>44791</v>
      </c>
      <c r="E21" s="8">
        <v>495</v>
      </c>
    </row>
  </sheetData>
  <mergeCells count="1">
    <mergeCell ref="B11:G11"/>
  </mergeCells>
  <phoneticPr fontId="3" type="noConversion"/>
  <conditionalFormatting sqref="B3:H10">
    <cfRule type="expression" dxfId="2" priority="2">
      <formula>$H3&gt;=3000000</formula>
    </cfRule>
  </conditionalFormatting>
  <conditionalFormatting sqref="B15">
    <cfRule type="expression" dxfId="1" priority="1">
      <formula>$H15&gt;=3000000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8"/>
  <sheetViews>
    <sheetView tabSelected="1" workbookViewId="0">
      <selection activeCell="D3" sqref="D3"/>
    </sheetView>
  </sheetViews>
  <sheetFormatPr defaultRowHeight="13.5" x14ac:dyDescent="0.3"/>
  <cols>
    <col min="1" max="1" width="1.625" style="1" customWidth="1"/>
    <col min="2" max="2" width="10.75" style="1" bestFit="1" customWidth="1"/>
    <col min="3" max="3" width="20.125" style="1" bestFit="1" customWidth="1"/>
    <col min="4" max="4" width="15.875" style="1" bestFit="1" customWidth="1"/>
    <col min="5" max="5" width="10.5" style="1" bestFit="1" customWidth="1"/>
    <col min="6" max="6" width="13.25" style="1" bestFit="1" customWidth="1"/>
    <col min="7" max="7" width="9" style="1"/>
    <col min="8" max="8" width="16.5" style="1" customWidth="1"/>
    <col min="9" max="16384" width="9" style="1"/>
  </cols>
  <sheetData>
    <row r="1" spans="2:8" ht="14.25" thickBot="1" x14ac:dyDescent="0.35"/>
    <row r="2" spans="2:8" ht="27.75" thickBot="1" x14ac:dyDescent="0.35">
      <c r="B2" s="15" t="s">
        <v>0</v>
      </c>
      <c r="C2" s="16" t="s">
        <v>40</v>
      </c>
      <c r="D2" s="17" t="s">
        <v>2</v>
      </c>
      <c r="E2" s="16" t="s">
        <v>3</v>
      </c>
      <c r="F2" s="16" t="s">
        <v>4</v>
      </c>
      <c r="G2" s="16" t="s">
        <v>5</v>
      </c>
      <c r="H2" s="17" t="s">
        <v>6</v>
      </c>
    </row>
    <row r="3" spans="2:8" x14ac:dyDescent="0.3">
      <c r="B3" s="20" t="s">
        <v>33</v>
      </c>
      <c r="C3" s="21" t="s">
        <v>11</v>
      </c>
      <c r="D3" s="21" t="s">
        <v>59</v>
      </c>
      <c r="E3" s="21" t="s">
        <v>24</v>
      </c>
      <c r="F3" s="22">
        <v>44804</v>
      </c>
      <c r="G3" s="23">
        <v>268</v>
      </c>
      <c r="H3" s="24">
        <v>4490000</v>
      </c>
    </row>
    <row r="4" spans="2:8" x14ac:dyDescent="0.3">
      <c r="B4" s="10" t="s">
        <v>34</v>
      </c>
      <c r="C4" s="2" t="s">
        <v>12</v>
      </c>
      <c r="D4" s="2" t="s">
        <v>18</v>
      </c>
      <c r="E4" s="2" t="s">
        <v>25</v>
      </c>
      <c r="F4" s="3">
        <v>44835</v>
      </c>
      <c r="G4" s="8">
        <v>198</v>
      </c>
      <c r="H4" s="4">
        <v>2750000</v>
      </c>
    </row>
    <row r="5" spans="2:8" x14ac:dyDescent="0.3">
      <c r="B5" s="10" t="s">
        <v>36</v>
      </c>
      <c r="C5" s="2" t="s">
        <v>57</v>
      </c>
      <c r="D5" s="2" t="s">
        <v>58</v>
      </c>
      <c r="E5" s="2" t="s">
        <v>25</v>
      </c>
      <c r="F5" s="3">
        <v>44792</v>
      </c>
      <c r="G5" s="8">
        <v>236</v>
      </c>
      <c r="H5" s="4">
        <v>1050000</v>
      </c>
    </row>
    <row r="6" spans="2:8" x14ac:dyDescent="0.3">
      <c r="B6" s="10" t="s">
        <v>37</v>
      </c>
      <c r="C6" s="2" t="s">
        <v>14</v>
      </c>
      <c r="D6" s="2" t="s">
        <v>20</v>
      </c>
      <c r="E6" s="2" t="s">
        <v>24</v>
      </c>
      <c r="F6" s="3">
        <v>44823</v>
      </c>
      <c r="G6" s="8">
        <v>185</v>
      </c>
      <c r="H6" s="4">
        <v>2540000</v>
      </c>
    </row>
    <row r="7" spans="2:8" x14ac:dyDescent="0.3">
      <c r="B7" s="10"/>
      <c r="C7" s="2"/>
      <c r="D7" s="2"/>
      <c r="E7" s="31" t="s">
        <v>47</v>
      </c>
      <c r="F7" s="3"/>
      <c r="G7" s="8">
        <f>SUBTOTAL(1,G3:G6)</f>
        <v>221.75</v>
      </c>
      <c r="H7" s="4"/>
    </row>
    <row r="8" spans="2:8" x14ac:dyDescent="0.3">
      <c r="B8" s="10"/>
      <c r="C8" s="2">
        <f>SUBTOTAL(3,C3:C6)</f>
        <v>4</v>
      </c>
      <c r="D8" s="2"/>
      <c r="E8" s="31" t="s">
        <v>43</v>
      </c>
      <c r="F8" s="3"/>
      <c r="G8" s="8"/>
      <c r="H8" s="4"/>
    </row>
    <row r="9" spans="2:8" x14ac:dyDescent="0.3">
      <c r="B9" s="10" t="s">
        <v>32</v>
      </c>
      <c r="C9" s="2" t="s">
        <v>10</v>
      </c>
      <c r="D9" s="2" t="s">
        <v>17</v>
      </c>
      <c r="E9" s="2" t="s">
        <v>23</v>
      </c>
      <c r="F9" s="3">
        <v>44811</v>
      </c>
      <c r="G9" s="8">
        <v>158</v>
      </c>
      <c r="H9" s="4">
        <v>1450000</v>
      </c>
    </row>
    <row r="10" spans="2:8" x14ac:dyDescent="0.3">
      <c r="B10" s="10" t="s">
        <v>39</v>
      </c>
      <c r="C10" s="2" t="s">
        <v>16</v>
      </c>
      <c r="D10" s="2" t="s">
        <v>22</v>
      </c>
      <c r="E10" s="2" t="s">
        <v>27</v>
      </c>
      <c r="F10" s="3">
        <v>44860</v>
      </c>
      <c r="G10" s="8">
        <v>168</v>
      </c>
      <c r="H10" s="4">
        <v>3150000</v>
      </c>
    </row>
    <row r="11" spans="2:8" x14ac:dyDescent="0.3">
      <c r="B11" s="10"/>
      <c r="C11" s="2"/>
      <c r="D11" s="2"/>
      <c r="E11" s="31" t="s">
        <v>48</v>
      </c>
      <c r="F11" s="3"/>
      <c r="G11" s="8">
        <f>SUBTOTAL(1,G9:G10)</f>
        <v>163</v>
      </c>
      <c r="H11" s="4"/>
    </row>
    <row r="12" spans="2:8" x14ac:dyDescent="0.3">
      <c r="B12" s="10"/>
      <c r="C12" s="2">
        <f>SUBTOTAL(3,C9:C10)</f>
        <v>2</v>
      </c>
      <c r="D12" s="2"/>
      <c r="E12" s="31" t="s">
        <v>44</v>
      </c>
      <c r="F12" s="3"/>
      <c r="G12" s="8"/>
      <c r="H12" s="4"/>
    </row>
    <row r="13" spans="2:8" x14ac:dyDescent="0.3">
      <c r="B13" s="10" t="s">
        <v>35</v>
      </c>
      <c r="C13" s="2" t="s">
        <v>13</v>
      </c>
      <c r="D13" s="2" t="s">
        <v>19</v>
      </c>
      <c r="E13" s="2" t="s">
        <v>26</v>
      </c>
      <c r="F13" s="3">
        <v>44814</v>
      </c>
      <c r="G13" s="8">
        <v>167</v>
      </c>
      <c r="H13" s="4">
        <v>1200000</v>
      </c>
    </row>
    <row r="14" spans="2:8" ht="14.25" thickBot="1" x14ac:dyDescent="0.35">
      <c r="B14" s="26" t="s">
        <v>38</v>
      </c>
      <c r="C14" s="12" t="s">
        <v>15</v>
      </c>
      <c r="D14" s="12" t="s">
        <v>21</v>
      </c>
      <c r="E14" s="12" t="s">
        <v>26</v>
      </c>
      <c r="F14" s="27">
        <v>44791</v>
      </c>
      <c r="G14" s="28">
        <v>495</v>
      </c>
      <c r="H14" s="29">
        <v>1290000</v>
      </c>
    </row>
    <row r="15" spans="2:8" x14ac:dyDescent="0.3">
      <c r="B15" s="32"/>
      <c r="C15" s="32"/>
      <c r="D15" s="32"/>
      <c r="E15" s="36" t="s">
        <v>49</v>
      </c>
      <c r="F15" s="33"/>
      <c r="G15" s="34">
        <f>SUBTOTAL(1,G13:G14)</f>
        <v>331</v>
      </c>
      <c r="H15" s="35"/>
    </row>
    <row r="16" spans="2:8" x14ac:dyDescent="0.3">
      <c r="B16" s="32"/>
      <c r="C16" s="32">
        <f>SUBTOTAL(3,C13:C14)</f>
        <v>2</v>
      </c>
      <c r="D16" s="32"/>
      <c r="E16" s="36" t="s">
        <v>45</v>
      </c>
      <c r="F16" s="33"/>
      <c r="G16" s="34"/>
      <c r="H16" s="35"/>
    </row>
    <row r="17" spans="2:8" x14ac:dyDescent="0.3">
      <c r="B17" s="32"/>
      <c r="C17" s="32"/>
      <c r="D17" s="32"/>
      <c r="E17" s="36" t="s">
        <v>50</v>
      </c>
      <c r="F17" s="33"/>
      <c r="G17" s="34">
        <f>SUBTOTAL(1,G3:G14)</f>
        <v>234.375</v>
      </c>
      <c r="H17" s="35"/>
    </row>
    <row r="18" spans="2:8" x14ac:dyDescent="0.3">
      <c r="B18" s="32"/>
      <c r="C18" s="32">
        <f>SUBTOTAL(3,C3:C14)</f>
        <v>8</v>
      </c>
      <c r="D18" s="32"/>
      <c r="E18" s="36" t="s">
        <v>46</v>
      </c>
      <c r="F18" s="33"/>
      <c r="G18" s="34"/>
      <c r="H18" s="35"/>
    </row>
  </sheetData>
  <sortState ref="B3:H10">
    <sortCondition descending="1" ref="E2"/>
  </sortState>
  <phoneticPr fontId="3" type="noConversion"/>
  <conditionalFormatting sqref="B3:H18">
    <cfRule type="expression" dxfId="0" priority="1">
      <formula>$H3&gt;=3000000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워크시트</vt:lpstr>
      </vt:variant>
      <vt:variant>
        <vt:i4>3</vt:i4>
      </vt:variant>
      <vt:variant>
        <vt:lpstr>차트</vt:lpstr>
      </vt:variant>
      <vt:variant>
        <vt:i4>1</vt:i4>
      </vt:variant>
      <vt:variant>
        <vt:lpstr>이름이 지정된 범위</vt:lpstr>
      </vt:variant>
      <vt:variant>
        <vt:i4>3</vt:i4>
      </vt:variant>
    </vt:vector>
  </HeadingPairs>
  <TitlesOfParts>
    <vt:vector size="7" baseType="lpstr">
      <vt:lpstr>제1작업</vt:lpstr>
      <vt:lpstr>제2작업</vt:lpstr>
      <vt:lpstr>제3작업</vt:lpstr>
      <vt:lpstr>제4작업</vt:lpstr>
      <vt:lpstr>제2작업!Criteria</vt:lpstr>
      <vt:lpstr>제2작업!Extract</vt:lpstr>
      <vt:lpstr>예약인원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정현우</dc:creator>
  <cp:lastModifiedBy>정현우</cp:lastModifiedBy>
  <dcterms:created xsi:type="dcterms:W3CDTF">2024-09-24T15:23:19Z</dcterms:created>
  <dcterms:modified xsi:type="dcterms:W3CDTF">2024-09-24T16:15:34Z</dcterms:modified>
</cp:coreProperties>
</file>