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in\Documents\"/>
    </mc:Choice>
  </mc:AlternateContent>
  <xr:revisionPtr revIDLastSave="0" documentId="8_{5605B8FA-8B54-4981-9F28-C233C8836F3A}" xr6:coauthVersionLast="47" xr6:coauthVersionMax="47" xr10:uidLastSave="{00000000-0000-0000-0000-000000000000}"/>
  <bookViews>
    <workbookView xWindow="-120" yWindow="-120" windowWidth="25440" windowHeight="1539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25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12" i="6"/>
  <c r="H12" i="6" s="1"/>
  <c r="G13" i="6"/>
  <c r="H13" i="6" s="1"/>
  <c r="G14" i="6"/>
  <c r="H14" i="6" s="1"/>
  <c r="G15" i="6"/>
  <c r="H15" i="6" s="1"/>
  <c r="G4" i="6"/>
  <c r="H4" i="6" s="1"/>
  <c r="G5" i="6"/>
  <c r="H5" i="6" s="1"/>
  <c r="G6" i="6"/>
  <c r="H6" i="6" s="1"/>
  <c r="G7" i="6"/>
  <c r="H7" i="6" s="1"/>
  <c r="G8" i="6"/>
  <c r="H8" i="6" s="1"/>
  <c r="G9" i="6"/>
  <c r="H9" i="6" s="1"/>
  <c r="G10" i="6"/>
  <c r="H10" i="6"/>
  <c r="G11" i="6"/>
  <c r="H11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주민호</author>
  </authors>
  <commentList>
    <comment ref="H13" authorId="0" shapeId="0" xr:uid="{BB761696-C45F-4220-BFB0-0DA5DB5AFEC6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<sst xmlns="http://schemas.openxmlformats.org/spreadsheetml/2006/main" count="305" uniqueCount="212">
  <si>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</si>
  <si>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</si>
  <si>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</si>
  <si>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</si>
  <si>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</si>
  <si>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</si>
  <si>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</si>
  <si>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</si>
  <si>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</si>
  <si>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</si>
  <si>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</si>
  <si>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</si>
  <si>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</si>
  <si>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</si>
  <si>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</si>
  <si>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</si>
  <si>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</si>
  <si>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</si>
  <si>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</si>
  <si>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</si>
  <si>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</si>
  <si>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</si>
  <si>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</si>
  <si>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</si>
  <si>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</si>
  <si>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</si>
  <si>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</si>
  <si>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</si>
  <si>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</si>
  <si>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</si>
  <si>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</si>
  <si>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</si>
  <si>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</si>
  <si>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</si>
  <si>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</si>
  <si>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</si>
  <si>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</si>
  <si>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</si>
  <si>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</si>
  <si>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</si>
  <si>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</si>
  <si>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</si>
  <si>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</si>
  <si>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</si>
  <si>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</si>
  <si>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</si>
  <si>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</si>
  <si>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</si>
  <si>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</si>
  <si>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</si>
  <si>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</si>
  <si>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</si>
  <si>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</si>
  <si>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</si>
  <si>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</si>
  <si>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</si>
  <si>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</si>
  <si>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</si>
  <si>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</si>
  <si>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</si>
  <si>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</si>
  <si>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</si>
  <si>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</si>
  <si>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</si>
  <si>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</si>
  <si>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</si>
  <si>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</si>
  <si>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</si>
  <si>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</si>
  <si>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</si>
  <si>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</si>
  <si>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</si>
  <si>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</si>
  <si>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</si>
  <si>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</si>
  <si>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</si>
  <si>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</si>
  <si>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</si>
  <si>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</si>
  <si>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</si>
  <si>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</si>
  <si>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</si>
  <si>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</si>
  <si>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</si>
  <si>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</si>
  <si>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</si>
  <si>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</si>
  <si>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</si>
  <si>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</si>
  <si>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</si>
  <si>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</si>
  <si>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</si>
  <si>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</si>
  <si>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</si>
  <si>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</si>
  <si>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</si>
  <si>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</si>
  <si>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</si>
  <si>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</si>
  <si>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</si>
  <si>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</si>
  <si>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</si>
  <si>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</si>
  <si>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</si>
  <si>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</si>
  <si>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</si>
  <si>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</si>
  <si>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</si>
  <si>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</si>
  <si>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</si>
  <si>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</si>
  <si>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</si>
  <si>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</si>
  <si>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</si>
  <si>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</si>
  <si>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</si>
  <si>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</si>
  <si>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</si>
  <si>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</si>
  <si>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</si>
  <si>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</si>
  <si>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</si>
  <si>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</si>
  <si>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</si>
  <si>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</si>
  <si>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</si>
  <si>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</si>
  <si>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</si>
  <si>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</si>
  <si>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</si>
  <si>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</si>
  <si>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</si>
  <si>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</si>
  <si>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</si>
  <si>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</si>
  <si>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</si>
  <si>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</si>
  <si>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</si>
  <si>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</si>
  <si>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</si>
  <si>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</si>
  <si>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</si>
  <si>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</si>
  <si>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</si>
  <si>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</si>
  <si>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</si>
  <si>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</si>
  <si>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</si>
  <si>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</si>
  <si>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</si>
  <si>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</si>
  <si>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</si>
  <si>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</si>
  <si>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</si>
  <si>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</si>
  <si>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</si>
  <si>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</si>
  <si>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</si>
  <si>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</si>
  <si>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</si>
  <si>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</si>
  <si>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</si>
  <si>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</si>
  <si>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</si>
  <si>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</si>
  <si>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</si>
  <si>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</si>
  <si>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</si>
  <si>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</si>
  <si>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</si>
  <si>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</si>
  <si>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</si>
  <si>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</si>
  <si>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</si>
  <si>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</si>
  <si>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</si>
  <si>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</si>
  <si>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</si>
  <si>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</si>
  <si>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</si>
  <si>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</si>
  <si>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</si>
  <si>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</si>
  <si>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</si>
  <si>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</si>
  <si>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</si>
  <si>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</si>
  <si>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총합계</t>
  </si>
  <si>
    <t>(모두)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</si>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</sst>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8" formatCode="#,##0_ "/>
    <numFmt numFmtId="179" formatCode="#,##0&quot;만&quot;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pivotButton="1" applyNumberFormat="1">
      <alignment vertical="center"/>
    </xf>
    <xf numFmtId="178" fontId="0" fillId="0" borderId="0" xfId="0" applyNumberFormat="1">
      <alignment vertical="center"/>
    </xf>
    <xf numFmtId="0" fontId="7" fillId="4" borderId="1" xfId="4" applyBorder="1" applyAlignment="1">
      <alignment horizontal="center" vertical="center"/>
    </xf>
    <xf numFmtId="42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0" xfId="0" applyNumberFormat="1">
      <alignment vertical="center"/>
    </xf>
  </cellXfs>
  <cellStyles count="5">
    <cellStyle name="강조색2" xfId="4" builtinId="33"/>
    <cellStyle name="백분율" xfId="2" builtinId="5"/>
    <cellStyle name="쉼표 [0]" xfId="1" builtinId="6"/>
    <cellStyle name="통화 [0]" xfId="3" builtinId="7"/>
    <cellStyle name="표준" xfId="0" builtinId="0"/>
  </cellStyles>
  <dxfs count="6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78" formatCode="#,##0_ "/>
    </dxf>
    <dxf>
      <numFmt numFmtId="178" formatCode="#,##0_ "/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FF-4D8F-9480-9D6B3F5523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157005F1-84D3-00BA-A871-D1BA1222C7CE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주민호" refreshedDate="46037.093413888892" createdVersion="8" refreshedVersion="8" minRefreshableVersion="3" recordCount="12" xr:uid="{536AE0D2-0EC1-4F49-9027-8FA01A28E629}">
  <cacheSource type="worksheet">
    <worksheetSource ref="A3:H15" sheet="분석작업-2"/>
  </cacheSource>
  <cacheFields count="8">
    <cacheField name="부서명" numFmtId="0">
      <sharedItems count="3">
        <s v="영업부"/>
        <s v="생산부"/>
        <s v="경리부"/>
      </sharedItems>
    </cacheField>
    <cacheField name="사원명" numFmtId="0">
      <sharedItems count="12">
        <s v="이준영"/>
        <s v="허영국"/>
        <s v="김치실"/>
        <s v="박정희"/>
        <s v="정현수"/>
        <s v="이재민"/>
        <s v="한유진"/>
        <s v="장성실"/>
        <s v="최영자"/>
        <s v="김영수"/>
        <s v="강현진"/>
        <s v="유민재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5"/>
    <n v="3500000"/>
    <n v="1200000"/>
    <n v="611000"/>
    <n v="4089000"/>
  </r>
  <r>
    <x v="0"/>
    <x v="1"/>
    <x v="1"/>
    <n v="2"/>
    <n v="2600000"/>
    <n v="1000000"/>
    <n v="468000"/>
    <n v="3132000"/>
  </r>
  <r>
    <x v="0"/>
    <x v="2"/>
    <x v="1"/>
    <n v="4"/>
    <n v="2700000"/>
    <n v="750000"/>
    <n v="448500"/>
    <n v="3001500"/>
  </r>
  <r>
    <x v="0"/>
    <x v="3"/>
    <x v="2"/>
    <n v="2"/>
    <n v="2100000"/>
    <n v="600000"/>
    <n v="351000"/>
    <n v="2349000"/>
  </r>
  <r>
    <x v="1"/>
    <x v="4"/>
    <x v="1"/>
    <n v="1"/>
    <n v="2500000"/>
    <n v="800000"/>
    <n v="429000"/>
    <n v="2871000"/>
  </r>
  <r>
    <x v="1"/>
    <x v="5"/>
    <x v="2"/>
    <n v="2"/>
    <n v="2100000"/>
    <n v="550000"/>
    <n v="344500"/>
    <n v="2305500"/>
  </r>
  <r>
    <x v="1"/>
    <x v="6"/>
    <x v="3"/>
    <n v="3"/>
    <n v="1800000"/>
    <n v="400000"/>
    <n v="286000"/>
    <n v="1914000"/>
  </r>
  <r>
    <x v="1"/>
    <x v="7"/>
    <x v="3"/>
    <n v="2"/>
    <n v="1700000"/>
    <n v="500000"/>
    <n v="286000"/>
    <n v="1914000"/>
  </r>
  <r>
    <x v="2"/>
    <x v="8"/>
    <x v="0"/>
    <n v="3"/>
    <n v="3200000"/>
    <n v="1100000"/>
    <n v="559000"/>
    <n v="3741000"/>
  </r>
  <r>
    <x v="2"/>
    <x v="9"/>
    <x v="1"/>
    <n v="2"/>
    <n v="2600000"/>
    <n v="900000"/>
    <n v="455000"/>
    <n v="3045000"/>
  </r>
  <r>
    <x v="2"/>
    <x v="10"/>
    <x v="2"/>
    <n v="3"/>
    <n v="2200000"/>
    <n v="800000"/>
    <n v="390000"/>
    <n v="2610000"/>
  </r>
  <r>
    <x v="2"/>
    <x v="11"/>
    <x v="3"/>
    <n v="2"/>
    <n v="1700000"/>
    <n v="700000"/>
    <n v="312000"/>
    <n v="208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6AF56C-AE83-43CF-8610-F6007216BCF6}" name="피벗 테이블1" cacheId="4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compactData="0" multipleFieldFilters="0">
  <location ref="A20:F24" firstHeaderRow="1" firstDataRow="2" firstDataCol="1" rowPageCount="1" colPageCount="1"/>
  <pivotFields count="8">
    <pivotField axis="axisRow" compact="0" outline="0" showAll="0">
      <items count="4">
        <item x="2"/>
        <item x="1"/>
        <item x="0"/>
        <item t="default"/>
      </items>
    </pivotField>
    <pivotField axis="axisPage" compact="0" outline="0" showAll="0">
      <items count="13">
        <item x="10"/>
        <item x="9"/>
        <item x="2"/>
        <item x="3"/>
        <item x="11"/>
        <item x="5"/>
        <item x="0"/>
        <item x="7"/>
        <item x="4"/>
        <item x="8"/>
        <item x="6"/>
        <item x="1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3">
    <i>
      <x/>
    </i>
    <i>
      <x v="1"/>
    </i>
    <i>
      <x v="2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수령액" fld="7" subtotal="average" baseField="0" baseItem="0" numFmtId="178"/>
  </dataFields>
  <formats count="2">
    <format dxfId="4">
      <pivotArea type="origin" dataOnly="0" labelOnly="1" outline="0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J9" sqref="J9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190</v>
      </c>
      <c r="B3" s="1" t="s">
        <v>198</v>
      </c>
      <c r="C3" s="1" t="s">
        <v>206</v>
      </c>
      <c r="D3" s="1" t="s">
        <v>209</v>
      </c>
      <c r="E3" s="1" t="s">
        <v>210</v>
      </c>
      <c r="F3" s="1" t="s">
        <v>211</v>
      </c>
    </row>
    <row r="4" spans="1:6" x14ac:dyDescent="0.3">
      <c r="A4" s="1" t="s">
        <v>191</v>
      </c>
      <c r="B4" s="1" t="s">
        <v>199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3">
      <c r="A5" s="1" t="s">
        <v>192</v>
      </c>
      <c r="B5" s="1" t="s">
        <v>200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3">
      <c r="A6" s="1" t="s">
        <v>193</v>
      </c>
      <c r="B6" s="1" t="s">
        <v>201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3">
      <c r="A7" s="1" t="s">
        <v>194</v>
      </c>
      <c r="B7" s="1" t="s">
        <v>202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3">
      <c r="A8" s="1" t="s">
        <v>195</v>
      </c>
      <c r="B8" s="1" t="s">
        <v>203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3">
      <c r="A9" s="1" t="s">
        <v>196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3">
      <c r="A10" s="1" t="s">
        <v>197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E27" sqref="E27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5.5" x14ac:dyDescent="0.3">
      <c r="A1" s="20" t="s">
        <v>81</v>
      </c>
      <c r="B1" s="20"/>
      <c r="C1" s="20"/>
      <c r="D1" s="20"/>
      <c r="E1" s="20"/>
      <c r="F1" s="20"/>
      <c r="G1" s="20"/>
      <c r="H1" s="20"/>
    </row>
    <row r="3" spans="1:8" x14ac:dyDescent="0.3">
      <c r="A3" s="21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1"/>
    </row>
    <row r="4" spans="1:8" x14ac:dyDescent="0.3">
      <c r="A4" s="21"/>
      <c r="B4" s="21"/>
      <c r="C4" s="22" t="s">
        <v>49</v>
      </c>
      <c r="D4" s="22" t="s">
        <v>86</v>
      </c>
      <c r="E4" s="22" t="s">
        <v>49</v>
      </c>
      <c r="F4" s="22" t="s">
        <v>86</v>
      </c>
      <c r="G4" s="22" t="s">
        <v>49</v>
      </c>
      <c r="H4" s="22" t="s">
        <v>86</v>
      </c>
    </row>
    <row r="5" spans="1:8" x14ac:dyDescent="0.3">
      <c r="A5" s="1" t="s">
        <v>87</v>
      </c>
      <c r="B5" s="1" t="s">
        <v>88</v>
      </c>
      <c r="C5" s="1">
        <v>53</v>
      </c>
      <c r="D5" s="23">
        <v>116600</v>
      </c>
      <c r="E5" s="1">
        <v>34</v>
      </c>
      <c r="F5" s="23">
        <v>74800</v>
      </c>
      <c r="G5" s="1">
        <v>34</v>
      </c>
      <c r="H5" s="23">
        <v>74800</v>
      </c>
    </row>
    <row r="6" spans="1:8" x14ac:dyDescent="0.3">
      <c r="A6" s="1" t="s">
        <v>87</v>
      </c>
      <c r="B6" s="1" t="s">
        <v>89</v>
      </c>
      <c r="C6" s="1">
        <v>37</v>
      </c>
      <c r="D6" s="23">
        <v>85100</v>
      </c>
      <c r="E6" s="1">
        <v>26</v>
      </c>
      <c r="F6" s="23">
        <v>59800</v>
      </c>
      <c r="G6" s="1">
        <v>27</v>
      </c>
      <c r="H6" s="23">
        <v>62100</v>
      </c>
    </row>
    <row r="7" spans="1:8" x14ac:dyDescent="0.3">
      <c r="A7" s="1" t="s">
        <v>87</v>
      </c>
      <c r="B7" s="1" t="s">
        <v>90</v>
      </c>
      <c r="C7" s="1">
        <v>48</v>
      </c>
      <c r="D7" s="23">
        <v>103200</v>
      </c>
      <c r="E7" s="1">
        <v>47</v>
      </c>
      <c r="F7" s="23">
        <v>101050</v>
      </c>
      <c r="G7" s="1">
        <v>52</v>
      </c>
      <c r="H7" s="23">
        <v>111800</v>
      </c>
    </row>
    <row r="8" spans="1:8" x14ac:dyDescent="0.3">
      <c r="A8" s="1" t="s">
        <v>91</v>
      </c>
      <c r="B8" s="1" t="s">
        <v>88</v>
      </c>
      <c r="C8" s="1">
        <v>56</v>
      </c>
      <c r="D8" s="23">
        <v>123200</v>
      </c>
      <c r="E8" s="1">
        <v>18</v>
      </c>
      <c r="F8" s="23">
        <v>39600</v>
      </c>
      <c r="G8" s="1">
        <v>19</v>
      </c>
      <c r="H8" s="23">
        <v>41800</v>
      </c>
    </row>
    <row r="9" spans="1:8" x14ac:dyDescent="0.3">
      <c r="A9" s="1" t="s">
        <v>91</v>
      </c>
      <c r="B9" s="1" t="s">
        <v>89</v>
      </c>
      <c r="C9" s="1">
        <v>27</v>
      </c>
      <c r="D9" s="23">
        <v>62100</v>
      </c>
      <c r="E9" s="1">
        <v>26</v>
      </c>
      <c r="F9" s="23">
        <v>59800</v>
      </c>
      <c r="G9" s="1">
        <v>22</v>
      </c>
      <c r="H9" s="23">
        <v>50600</v>
      </c>
    </row>
    <row r="10" spans="1:8" x14ac:dyDescent="0.3">
      <c r="A10" s="1" t="s">
        <v>91</v>
      </c>
      <c r="B10" s="1" t="s">
        <v>90</v>
      </c>
      <c r="C10" s="1">
        <v>61</v>
      </c>
      <c r="D10" s="23">
        <v>131150</v>
      </c>
      <c r="E10" s="1">
        <v>54</v>
      </c>
      <c r="F10" s="23">
        <v>116100</v>
      </c>
      <c r="G10" s="1">
        <v>33</v>
      </c>
      <c r="H10" s="23">
        <v>70950</v>
      </c>
    </row>
    <row r="11" spans="1:8" x14ac:dyDescent="0.3">
      <c r="A11" s="1" t="s">
        <v>92</v>
      </c>
      <c r="B11" s="1" t="s">
        <v>88</v>
      </c>
      <c r="C11" s="1">
        <v>13</v>
      </c>
      <c r="D11" s="23">
        <v>28600</v>
      </c>
      <c r="E11" s="1">
        <v>61</v>
      </c>
      <c r="F11" s="23">
        <v>134200</v>
      </c>
      <c r="G11" s="1">
        <v>45</v>
      </c>
      <c r="H11" s="23">
        <v>99000</v>
      </c>
    </row>
    <row r="12" spans="1:8" x14ac:dyDescent="0.3">
      <c r="A12" s="1" t="s">
        <v>92</v>
      </c>
      <c r="B12" s="1" t="s">
        <v>89</v>
      </c>
      <c r="C12" s="1">
        <v>45</v>
      </c>
      <c r="D12" s="23">
        <v>103500</v>
      </c>
      <c r="E12" s="1">
        <v>31</v>
      </c>
      <c r="F12" s="23">
        <v>71300</v>
      </c>
      <c r="G12" s="1">
        <v>0</v>
      </c>
      <c r="H12" s="23">
        <v>0</v>
      </c>
    </row>
    <row r="13" spans="1:8" x14ac:dyDescent="0.3">
      <c r="A13" s="1" t="s">
        <v>92</v>
      </c>
      <c r="B13" s="1" t="s">
        <v>90</v>
      </c>
      <c r="C13" s="1">
        <v>41</v>
      </c>
      <c r="D13" s="23">
        <v>88150</v>
      </c>
      <c r="E13" s="1">
        <v>42</v>
      </c>
      <c r="F13" s="23">
        <v>90300</v>
      </c>
      <c r="G13" s="1">
        <v>60</v>
      </c>
      <c r="H13" s="23">
        <v>129000</v>
      </c>
    </row>
    <row r="14" spans="1:8" x14ac:dyDescent="0.3">
      <c r="A14" s="1" t="s">
        <v>93</v>
      </c>
      <c r="B14" s="1" t="s">
        <v>88</v>
      </c>
      <c r="C14" s="1">
        <v>24</v>
      </c>
      <c r="D14" s="23">
        <v>52800</v>
      </c>
      <c r="E14" s="1">
        <v>0</v>
      </c>
      <c r="F14" s="23">
        <v>0</v>
      </c>
      <c r="G14" s="1">
        <v>49</v>
      </c>
      <c r="H14" s="23">
        <v>107800</v>
      </c>
    </row>
    <row r="15" spans="1:8" x14ac:dyDescent="0.3">
      <c r="A15" s="1" t="s">
        <v>93</v>
      </c>
      <c r="B15" s="1" t="s">
        <v>89</v>
      </c>
      <c r="C15" s="1">
        <v>38</v>
      </c>
      <c r="D15" s="23">
        <v>87400</v>
      </c>
      <c r="E15" s="1">
        <v>43</v>
      </c>
      <c r="F15" s="23">
        <v>98900</v>
      </c>
      <c r="G15" s="1">
        <v>27</v>
      </c>
      <c r="H15" s="23">
        <v>62100</v>
      </c>
    </row>
    <row r="16" spans="1:8" x14ac:dyDescent="0.3">
      <c r="A16" s="1" t="s">
        <v>93</v>
      </c>
      <c r="B16" s="1" t="s">
        <v>90</v>
      </c>
      <c r="C16" s="1">
        <v>27</v>
      </c>
      <c r="D16" s="23">
        <v>58050</v>
      </c>
      <c r="E16" s="1">
        <v>67</v>
      </c>
      <c r="F16" s="23">
        <v>144050</v>
      </c>
      <c r="G16" s="1">
        <v>50</v>
      </c>
      <c r="H16" s="23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23" sqref="K23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>
      <selection activeCell="N17" sqref="N17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3</v>
      </c>
      <c r="E16" s="5" t="str">
        <f>IF(AND(COUNTIF(B16:D16,D16&gt;=2),COUNTIF(B16:D16,C16&gt;=2),COUNTIF(B16:D16,B16&gt;=1)),"경고","")</f>
        <v/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IF(AND(COUNTIF(B17:D17,D17&gt;=2),COUNTIF(B17:D17,C17&gt;=2),COUNTIF(B17:D17,B17&gt;=1)),"경고","")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/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/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HLOOKUP(_xlfn.RANK.EQ(C29,$C$29:$C$36,0),$F$35:$J$36,2,TRUE)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HLOOKUP(_xlfn.RANK.EQ(C30,$C$29:$C$36,0),$F$35:$J$36,2,TRUE)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K16" sqref="K16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4"/>
  <sheetViews>
    <sheetView workbookViewId="0">
      <selection activeCell="G28" sqref="G28"/>
    </sheetView>
  </sheetViews>
  <sheetFormatPr defaultRowHeight="16.5" x14ac:dyDescent="0.3"/>
  <cols>
    <col min="1" max="1" width="13.125" bestFit="1" customWidth="1"/>
    <col min="2" max="6" width="9.8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134</v>
      </c>
      <c r="B4" s="5" t="s">
        <v>135</v>
      </c>
      <c r="C4" s="5" t="s">
        <v>130</v>
      </c>
      <c r="D4" s="5">
        <v>5</v>
      </c>
      <c r="E4" s="7">
        <v>3500000</v>
      </c>
      <c r="F4" s="7">
        <v>1200000</v>
      </c>
      <c r="G4" s="7">
        <f>(E4+F4)*13%</f>
        <v>611000</v>
      </c>
      <c r="H4" s="7">
        <f>E4+F4-G4</f>
        <v>4089000</v>
      </c>
    </row>
    <row r="5" spans="1:8" x14ac:dyDescent="0.3">
      <c r="A5" s="5" t="s">
        <v>134</v>
      </c>
      <c r="B5" s="5" t="s">
        <v>136</v>
      </c>
      <c r="C5" s="5" t="s">
        <v>51</v>
      </c>
      <c r="D5" s="5">
        <v>2</v>
      </c>
      <c r="E5" s="7">
        <v>2600000</v>
      </c>
      <c r="F5" s="7">
        <v>1000000</v>
      </c>
      <c r="G5" s="7">
        <f>(E5+F5)*13%</f>
        <v>468000</v>
      </c>
      <c r="H5" s="7">
        <f>E5+F5-G5</f>
        <v>3132000</v>
      </c>
    </row>
    <row r="6" spans="1:8" x14ac:dyDescent="0.3">
      <c r="A6" s="5" t="s">
        <v>134</v>
      </c>
      <c r="B6" s="5" t="s">
        <v>137</v>
      </c>
      <c r="C6" s="5" t="s">
        <v>51</v>
      </c>
      <c r="D6" s="5">
        <v>4</v>
      </c>
      <c r="E6" s="7">
        <v>2700000</v>
      </c>
      <c r="F6" s="7">
        <v>750000</v>
      </c>
      <c r="G6" s="7">
        <f>(E6+F6)*13%</f>
        <v>448500</v>
      </c>
      <c r="H6" s="7">
        <f>E6+F6-G6</f>
        <v>3001500</v>
      </c>
    </row>
    <row r="7" spans="1:8" x14ac:dyDescent="0.3">
      <c r="A7" s="5" t="s">
        <v>134</v>
      </c>
      <c r="B7" s="5" t="s">
        <v>138</v>
      </c>
      <c r="C7" s="5" t="s">
        <v>54</v>
      </c>
      <c r="D7" s="5">
        <v>2</v>
      </c>
      <c r="E7" s="7">
        <v>2100000</v>
      </c>
      <c r="F7" s="7">
        <v>600000</v>
      </c>
      <c r="G7" s="7">
        <f>(E7+F7)*13%</f>
        <v>351000</v>
      </c>
      <c r="H7" s="7">
        <f>E7+F7-G7</f>
        <v>2349000</v>
      </c>
    </row>
    <row r="8" spans="1:8" x14ac:dyDescent="0.3">
      <c r="A8" s="5" t="s">
        <v>139</v>
      </c>
      <c r="B8" s="5" t="s">
        <v>140</v>
      </c>
      <c r="C8" s="5" t="s">
        <v>51</v>
      </c>
      <c r="D8" s="5">
        <v>1</v>
      </c>
      <c r="E8" s="7">
        <v>2500000</v>
      </c>
      <c r="F8" s="7">
        <v>800000</v>
      </c>
      <c r="G8" s="7">
        <f>(E8+F8)*13%</f>
        <v>429000</v>
      </c>
      <c r="H8" s="7">
        <f>E8+F8-G8</f>
        <v>2871000</v>
      </c>
    </row>
    <row r="9" spans="1:8" x14ac:dyDescent="0.3">
      <c r="A9" s="5" t="s">
        <v>139</v>
      </c>
      <c r="B9" s="5" t="s">
        <v>141</v>
      </c>
      <c r="C9" s="5" t="s">
        <v>54</v>
      </c>
      <c r="D9" s="5">
        <v>2</v>
      </c>
      <c r="E9" s="7">
        <v>2100000</v>
      </c>
      <c r="F9" s="7">
        <v>550000</v>
      </c>
      <c r="G9" s="7">
        <f>(E9+F9)*13%</f>
        <v>344500</v>
      </c>
      <c r="H9" s="7">
        <f>E9+F9-G9</f>
        <v>2305500</v>
      </c>
    </row>
    <row r="10" spans="1:8" x14ac:dyDescent="0.3">
      <c r="A10" s="5" t="s">
        <v>139</v>
      </c>
      <c r="B10" s="5" t="s">
        <v>142</v>
      </c>
      <c r="C10" s="5" t="s">
        <v>59</v>
      </c>
      <c r="D10" s="5">
        <v>3</v>
      </c>
      <c r="E10" s="7">
        <v>1800000</v>
      </c>
      <c r="F10" s="7">
        <v>400000</v>
      </c>
      <c r="G10" s="7">
        <f>(E10+F10)*13%</f>
        <v>286000</v>
      </c>
      <c r="H10" s="7">
        <f>E10+F10-G10</f>
        <v>1914000</v>
      </c>
    </row>
    <row r="11" spans="1:8" x14ac:dyDescent="0.3">
      <c r="A11" s="5" t="s">
        <v>139</v>
      </c>
      <c r="B11" s="5" t="s">
        <v>143</v>
      </c>
      <c r="C11" s="5" t="s">
        <v>59</v>
      </c>
      <c r="D11" s="5">
        <v>2</v>
      </c>
      <c r="E11" s="7">
        <v>1700000</v>
      </c>
      <c r="F11" s="7">
        <v>500000</v>
      </c>
      <c r="G11" s="7">
        <f>(E11+F11)*13%</f>
        <v>286000</v>
      </c>
      <c r="H11" s="7">
        <f>E11+F11-G11</f>
        <v>1914000</v>
      </c>
    </row>
    <row r="12" spans="1:8" x14ac:dyDescent="0.3">
      <c r="A12" s="5" t="s">
        <v>128</v>
      </c>
      <c r="B12" s="5" t="s">
        <v>129</v>
      </c>
      <c r="C12" s="5" t="s">
        <v>130</v>
      </c>
      <c r="D12" s="5">
        <v>3</v>
      </c>
      <c r="E12" s="7">
        <v>3200000</v>
      </c>
      <c r="F12" s="7">
        <v>1100000</v>
      </c>
      <c r="G12" s="7">
        <f>(E12+F12)*13%</f>
        <v>559000</v>
      </c>
      <c r="H12" s="7">
        <f>E12+F12-G12</f>
        <v>3741000</v>
      </c>
    </row>
    <row r="13" spans="1:8" x14ac:dyDescent="0.3">
      <c r="A13" s="5" t="s">
        <v>128</v>
      </c>
      <c r="B13" s="5" t="s">
        <v>131</v>
      </c>
      <c r="C13" s="5" t="s">
        <v>51</v>
      </c>
      <c r="D13" s="5">
        <v>2</v>
      </c>
      <c r="E13" s="7">
        <v>2600000</v>
      </c>
      <c r="F13" s="7">
        <v>900000</v>
      </c>
      <c r="G13" s="7">
        <f>(E13+F13)*13%</f>
        <v>455000</v>
      </c>
      <c r="H13" s="7">
        <f>E13+F13-G13</f>
        <v>3045000</v>
      </c>
    </row>
    <row r="14" spans="1:8" x14ac:dyDescent="0.3">
      <c r="A14" s="5" t="s">
        <v>128</v>
      </c>
      <c r="B14" s="5" t="s">
        <v>132</v>
      </c>
      <c r="C14" s="5" t="s">
        <v>54</v>
      </c>
      <c r="D14" s="5">
        <v>3</v>
      </c>
      <c r="E14" s="7">
        <v>2200000</v>
      </c>
      <c r="F14" s="7">
        <v>800000</v>
      </c>
      <c r="G14" s="7">
        <f>(E14+F14)*13%</f>
        <v>390000</v>
      </c>
      <c r="H14" s="7">
        <f>E14+F14-G14</f>
        <v>2610000</v>
      </c>
    </row>
    <row r="15" spans="1:8" x14ac:dyDescent="0.3">
      <c r="A15" s="5" t="s">
        <v>128</v>
      </c>
      <c r="B15" s="5" t="s">
        <v>133</v>
      </c>
      <c r="C15" s="5" t="s">
        <v>59</v>
      </c>
      <c r="D15" s="5">
        <v>2</v>
      </c>
      <c r="E15" s="7">
        <v>1700000</v>
      </c>
      <c r="F15" s="7">
        <v>700000</v>
      </c>
      <c r="G15" s="7">
        <f>(E15+F15)*13%</f>
        <v>312000</v>
      </c>
      <c r="H15" s="7">
        <f>E15+F15-G15</f>
        <v>2088000</v>
      </c>
    </row>
    <row r="18" spans="1:6" x14ac:dyDescent="0.3">
      <c r="A18" s="16" t="s">
        <v>42</v>
      </c>
      <c r="B18" t="s">
        <v>188</v>
      </c>
    </row>
    <row r="20" spans="1:6" x14ac:dyDescent="0.3">
      <c r="A20" s="17" t="s">
        <v>189</v>
      </c>
      <c r="B20" s="16" t="s">
        <v>48</v>
      </c>
    </row>
    <row r="21" spans="1:6" x14ac:dyDescent="0.3">
      <c r="A21" s="16" t="s">
        <v>47</v>
      </c>
      <c r="B21" t="s">
        <v>51</v>
      </c>
      <c r="C21" t="s">
        <v>54</v>
      </c>
      <c r="D21" t="s">
        <v>130</v>
      </c>
      <c r="E21" t="s">
        <v>59</v>
      </c>
      <c r="F21" t="s">
        <v>187</v>
      </c>
    </row>
    <row r="22" spans="1:6" x14ac:dyDescent="0.3">
      <c r="A22" t="s">
        <v>128</v>
      </c>
      <c r="B22" s="18">
        <v>3045000</v>
      </c>
      <c r="C22" s="18">
        <v>2610000</v>
      </c>
      <c r="D22" s="18">
        <v>3741000</v>
      </c>
      <c r="E22" s="18">
        <v>2088000</v>
      </c>
      <c r="F22" s="18">
        <v>2871000</v>
      </c>
    </row>
    <row r="23" spans="1:6" x14ac:dyDescent="0.3">
      <c r="A23" t="s">
        <v>139</v>
      </c>
      <c r="B23" s="18">
        <v>2871000</v>
      </c>
      <c r="C23" s="18">
        <v>2305500</v>
      </c>
      <c r="D23" s="18"/>
      <c r="E23" s="18">
        <v>1914000</v>
      </c>
      <c r="F23" s="18">
        <v>2251125</v>
      </c>
    </row>
    <row r="24" spans="1:6" x14ac:dyDescent="0.3">
      <c r="A24" t="s">
        <v>134</v>
      </c>
      <c r="B24" s="18">
        <v>3066750</v>
      </c>
      <c r="C24" s="18">
        <v>2349000</v>
      </c>
      <c r="D24" s="18">
        <v>4089000</v>
      </c>
      <c r="E24" s="18"/>
      <c r="F24" s="18">
        <v>3142875</v>
      </c>
    </row>
  </sheetData>
  <sortState xmlns:xlrd2="http://schemas.microsoft.com/office/spreadsheetml/2017/richdata2" ref="A4:H15">
    <sortCondition descending="1" ref="A4:A15"/>
  </sortState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5" sqref="I15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19" t="s">
        <v>145</v>
      </c>
      <c r="B3" s="19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2" sqref="J12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주민호</cp:lastModifiedBy>
  <dcterms:created xsi:type="dcterms:W3CDTF">2023-04-27T08:01:32Z</dcterms:created>
  <dcterms:modified xsi:type="dcterms:W3CDTF">2026-01-14T17:52:56Z</dcterms:modified>
</cp:coreProperties>
</file>