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min\Documents\"/>
    </mc:Choice>
  </mc:AlternateContent>
  <xr:revisionPtr revIDLastSave="0" documentId="13_ncr:1_{6842F0D4-5C03-4828-9A9D-DCC1D6BD4E1A}" xr6:coauthVersionLast="47" xr6:coauthVersionMax="47" xr10:uidLastSave="{00000000-0000-0000-0000-000000000000}"/>
  <bookViews>
    <workbookView xWindow="-120" yWindow="-120" windowWidth="25440" windowHeight="15390" tabRatio="721" activeTab="6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6" l="1"/>
  <c r="F28" i="6"/>
  <c r="E28" i="6"/>
  <c r="G25" i="6"/>
  <c r="F25" i="6"/>
  <c r="E25" i="6"/>
  <c r="G21" i="6"/>
  <c r="F21" i="6"/>
  <c r="F29" i="6" s="1"/>
  <c r="E21" i="6"/>
  <c r="E29" i="6" s="1"/>
  <c r="G16" i="6"/>
  <c r="F16" i="6"/>
  <c r="E16" i="6"/>
  <c r="E30" i="6" s="1"/>
  <c r="G12" i="6"/>
  <c r="F12" i="6"/>
  <c r="E12" i="6"/>
  <c r="G6" i="6"/>
  <c r="F6" i="6"/>
  <c r="F30" i="6" s="1"/>
  <c r="E6" i="6"/>
  <c r="G29" i="6"/>
  <c r="F17" i="6"/>
  <c r="E17" i="6"/>
  <c r="E3" i="4"/>
  <c r="E4" i="4"/>
  <c r="E5" i="4"/>
  <c r="E6" i="4"/>
  <c r="E7" i="4"/>
  <c r="E8" i="4"/>
  <c r="E9" i="4"/>
  <c r="E10" i="4"/>
  <c r="E11" i="4"/>
  <c r="E12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E17" i="4"/>
  <c r="E18" i="4"/>
  <c r="E19" i="4"/>
  <c r="E20" i="4"/>
  <c r="E21" i="4"/>
  <c r="E22" i="4"/>
  <c r="E23" i="4"/>
  <c r="E24" i="4"/>
  <c r="E16" i="4"/>
  <c r="I12" i="4"/>
  <c r="I4" i="4"/>
  <c r="I5" i="4"/>
  <c r="I6" i="4"/>
  <c r="I7" i="4"/>
  <c r="I8" i="4"/>
  <c r="I9" i="4"/>
  <c r="I10" i="4"/>
  <c r="I11" i="4"/>
  <c r="I3" i="4"/>
  <c r="B17" i="3"/>
  <c r="F5" i="7"/>
  <c r="F6" i="7"/>
  <c r="F7" i="7"/>
  <c r="F8" i="7"/>
  <c r="F9" i="7"/>
  <c r="F10" i="7"/>
  <c r="F11" i="7"/>
  <c r="F12" i="7"/>
  <c r="F4" i="7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G30" i="6" l="1"/>
  <c r="E31" i="6"/>
  <c r="F31" i="6"/>
  <c r="G17" i="6"/>
  <c r="G31" i="6" s="1"/>
  <c r="C18" i="5"/>
  <c r="C19" i="5" s="1"/>
</calcChain>
</file>

<file path=xl/sharedStrings.xml><?xml version="1.0" encoding="utf-8"?>
<sst xmlns="http://schemas.openxmlformats.org/spreadsheetml/2006/main" count="446" uniqueCount="299">
  <si>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</si>
  <si>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</si>
  <si>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</si>
  <si>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</si>
  <si>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</si>
  <si>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</si>
  <si>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</si>
  <si>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</si>
  <si>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</si>
  <si>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</si>
  <si>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</si>
  <si>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</si>
  <si>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</si>
  <si>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</si>
  <si>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</si>
  <si>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</si>
  <si>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</si>
  <si>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</si>
  <si>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</si>
  <si>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</si>
  <si>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</si>
  <si>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</si>
  <si>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</si>
  <si>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</si>
  <si>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</si>
  <si>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</si>
  <si>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</si>
  <si>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</si>
  <si>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</si>
  <si>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</si>
  <si>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</si>
  <si>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</si>
  <si>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</si>
  <si>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</si>
  <si>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</si>
  <si>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</si>
  <si>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</si>
  <si>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</si>
  <si>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</si>
  <si>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</si>
  <si>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</si>
  <si>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</si>
  <si>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</si>
  <si>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</si>
  <si>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</si>
  <si>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</si>
  <si>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</si>
  <si>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</si>
  <si>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</si>
  <si>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</si>
  <si>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</si>
  <si>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</si>
  <si>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</si>
  <si>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</si>
  <si>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</si>
  <si>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</si>
  <si>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</si>
  <si>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</si>
  <si>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</si>
  <si>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</si>
  <si>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</si>
  <si>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</si>
  <si>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</si>
  <si>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</si>
  <si>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</si>
  <si>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</si>
  <si>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</si>
  <si>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</si>
  <si>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</si>
  <si>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</si>
  <si>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</si>
  <si>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</si>
  <si>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</si>
  <si>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</si>
  <si>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</si>
  <si>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</si>
  <si>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</si>
  <si>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</si>
  <si>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</si>
  <si>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</si>
  <si>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</si>
  <si>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</si>
  <si>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</si>
  <si>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</si>
  <si>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</si>
  <si>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</si>
  <si>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</si>
  <si>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</si>
  <si>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</si>
  <si>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</si>
  <si>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</si>
  <si>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</si>
  <si>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</si>
  <si>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</si>
  <si>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</si>
  <si>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</si>
  <si>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</si>
  <si>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</si>
  <si>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</si>
  <si>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</si>
  <si>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</si>
  <si>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</si>
  <si>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</si>
  <si>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</si>
  <si>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</si>
  <si>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</si>
  <si>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</si>
  <si>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</si>
  <si>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</si>
  <si>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</si>
  <si>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</si>
  <si>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</si>
  <si>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</si>
  <si>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</si>
  <si>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</si>
  <si>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</si>
  <si>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</si>
  <si>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</si>
  <si>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</si>
  <si>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</si>
  <si>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</si>
  <si>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</si>
  <si>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</si>
  <si>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</si>
  <si>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</si>
  <si>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</si>
  <si>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</si>
  <si>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</si>
  <si>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</si>
  <si>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</si>
  <si>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</si>
  <si>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</si>
  <si>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</si>
  <si>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</si>
  <si>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</si>
  <si>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</si>
  <si>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</si>
  <si>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</si>
  <si>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</si>
  <si>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</si>
  <si>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</si>
  <si>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</si>
  <si>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</si>
  <si>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</si>
  <si>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</si>
  <si>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</si>
  <si>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</si>
  <si>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</si>
  <si>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</si>
  <si>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</si>
  <si>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</si>
  <si>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</si>
  <si>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</si>
  <si>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</si>
  <si>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</si>
  <si>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</si>
  <si>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</si>
  <si>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</si>
  <si>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</si>
  <si>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</si>
  <si>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</si>
  <si>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</si>
  <si>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</si>
  <si>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</si>
  <si>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</si>
  <si>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</si>
  <si>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</si>
  <si>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</si>
  <si>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</si>
  <si>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</si>
  <si>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</si>
  <si>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</si>
  <si>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</si>
  <si>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</si>
  <si>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</si>
  <si>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</si>
  <si>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</si>
  <si>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</si>
  <si>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</si>
  <si>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</si>
  <si>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</si>
  <si>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</si>
  <si>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</si>
  <si>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</si>
  <si>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</si>
  <si>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</si>
  <si>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</si>
  <si>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</si>
  <si>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</si>
  <si>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</si>
  <si>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</si>
  <si>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</si>
  <si>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</si>
  <si>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</si>
  <si>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</si>
  <si>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</si>
  <si>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</si>
  <si>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</si>
  <si>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</si>
  <si>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</si>
  <si>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</si>
  <si>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</si>
  <si>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</si>
  <si>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</si>
  <si>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</si>
  <si>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</si>
  <si>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</si>
  <si>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</si>
  <si>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</si>
  <si>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</si>
  <si>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</si>
  <si>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</si>
  <si>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</si>
  <si>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</si>
  <si>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</si>
  <si>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</si>
  <si>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</si>
  <si>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</si>
  <si>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</si>
  <si>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</si>
  <si>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</si>
  <si>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</si>
  <si>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</si>
  <si>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</si>
  <si>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</si>
  <si>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</si>
  <si>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</si>
  <si>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</si>
  <si>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</si>
  <si>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</si>
  <si>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</si>
  <si>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</si>
  <si>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</si>
  <si>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</si>
  <si>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</si>
  <si>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</si>
  <si>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</si>
  <si>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</si>
  <si>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</si>
  <si>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</si>
  <si>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</si>
  <si>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</si>
  <si>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</si>
  <si>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</si>
  <si>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</si>
  <si>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</si>
  <si>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</si>
  <si>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</si>
  <si>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공제율인상</t>
  </si>
  <si>
    <t>만든 사람 주민호 날짜 2026-01-15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</si>
  <si>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</si>
  <si>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</si>
  <si>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</si>
  <si>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</si>
  <si>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</si>
  <si>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</si>
  <si>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</si>
  <si>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</si>
  <si>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</si>
  <si>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</si>
  <si>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</si>
  <si>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</si>
  <si>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</si>
  <si>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</si>
  <si>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</si>
  <si>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</si>
  <si>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</si>
  <si>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</si>
  <si>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</si>
  <si>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</si>
  <si>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</si>
  <si>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</si>
  <si>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</si>
  <si>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</si>
  <si>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</si>
  <si>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</si>
  <si>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</si>
  <si>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</si>
  <si>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</si>
  <si>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</si>
  <si>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</si>
  <si>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</si>
  <si>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</si>
  <si>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</si>
  <si>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</si>
  <si>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</si>
  <si>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</si>
  <si>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</si>
  <si>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</si>
  <si>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</si>
  <si>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</si>
  <si>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</si>
  <si>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</si>
  <si>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</si>
  <si>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평균키</t>
    <phoneticPr fontId="1" type="noConversion"/>
  </si>
  <si>
    <t>과장 평균</t>
  </si>
  <si>
    <t>대리 평균</t>
  </si>
  <si>
    <t>사원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</si>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</sst>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8"/>
      <color theme="1"/>
      <name val="돋움체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1" fontId="0" fillId="0" borderId="5" xfId="0" applyNumberFormat="1" applyBorder="1">
      <alignment vertical="center"/>
    </xf>
    <xf numFmtId="0" fontId="10" fillId="4" borderId="6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0" fontId="9" fillId="4" borderId="6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0" fontId="8" fillId="3" borderId="8" xfId="3" applyBorder="1" applyAlignment="1">
      <alignment horizontal="center" vertical="center"/>
    </xf>
    <xf numFmtId="0" fontId="8" fillId="3" borderId="9" xfId="3" applyBorder="1" applyAlignment="1">
      <alignment horizontal="center" vertical="center"/>
    </xf>
    <xf numFmtId="0" fontId="8" fillId="3" borderId="10" xfId="3" applyBorder="1" applyAlignment="1">
      <alignment horizontal="center" vertical="center"/>
    </xf>
    <xf numFmtId="178" fontId="0" fillId="0" borderId="12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8" fontId="0" fillId="0" borderId="15" xfId="0" applyNumberFormat="1" applyBorder="1">
      <alignment vertical="center"/>
    </xf>
    <xf numFmtId="20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CF-4F06-A034-A49E6F50ECB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CF-4F06-A034-A49E6F50ECB8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1CF-4F06-A034-A49E6F50EC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CF-4F06-A034-A49E6F50EC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CF-4F06-A034-A49E6F50EC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CF-4F06-A034-A49E6F50EC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CF-4F06-A034-A49E6F50EC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20" sqref="D20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261</v>
      </c>
      <c r="B3" s="10" t="s">
        <v>268</v>
      </c>
      <c r="C3" s="10" t="s">
        <v>275</v>
      </c>
      <c r="D3" s="10" t="s">
        <v>282</v>
      </c>
      <c r="E3" s="10" t="s">
        <v>289</v>
      </c>
    </row>
    <row r="4" spans="1:5" x14ac:dyDescent="0.3">
      <c r="A4" s="10" t="s">
        <v>262</v>
      </c>
      <c r="B4" s="10" t="s">
        <v>269</v>
      </c>
      <c r="C4" s="10" t="s">
        <v>276</v>
      </c>
      <c r="D4" s="10" t="s">
        <v>283</v>
      </c>
      <c r="E4" s="10" t="s">
        <v>290</v>
      </c>
    </row>
    <row r="5" spans="1:5" x14ac:dyDescent="0.3">
      <c r="A5" s="10" t="s">
        <v>263</v>
      </c>
      <c r="B5" s="10" t="s">
        <v>270</v>
      </c>
      <c r="C5" s="10" t="s">
        <v>277</v>
      </c>
      <c r="D5" s="10" t="s">
        <v>284</v>
      </c>
      <c r="E5" s="10" t="s">
        <v>291</v>
      </c>
    </row>
    <row r="6" spans="1:5" x14ac:dyDescent="0.3">
      <c r="A6" s="10" t="s">
        <v>264</v>
      </c>
      <c r="B6" s="10" t="s">
        <v>271</v>
      </c>
      <c r="C6" s="10" t="s">
        <v>278</v>
      </c>
      <c r="D6" s="10" t="s">
        <v>285</v>
      </c>
      <c r="E6" s="10" t="s">
        <v>292</v>
      </c>
    </row>
    <row r="7" spans="1:5" x14ac:dyDescent="0.3">
      <c r="A7" s="10" t="s">
        <v>265</v>
      </c>
      <c r="B7" s="10" t="s">
        <v>272</v>
      </c>
      <c r="C7" s="10" t="s">
        <v>279</v>
      </c>
      <c r="D7" s="10" t="s">
        <v>286</v>
      </c>
      <c r="E7" s="10" t="s">
        <v>290</v>
      </c>
    </row>
    <row r="8" spans="1:5" x14ac:dyDescent="0.3">
      <c r="A8" s="10" t="s">
        <v>266</v>
      </c>
      <c r="B8" s="10" t="s">
        <v>273</v>
      </c>
      <c r="C8" s="10" t="s">
        <v>280</v>
      </c>
      <c r="D8" s="10" t="s">
        <v>287</v>
      </c>
      <c r="E8" s="10" t="s">
        <v>293</v>
      </c>
    </row>
    <row r="9" spans="1:5" x14ac:dyDescent="0.3">
      <c r="A9" s="10" t="s">
        <v>267</v>
      </c>
      <c r="B9" s="10" t="s">
        <v>274</v>
      </c>
      <c r="C9" s="10" t="s">
        <v>281</v>
      </c>
      <c r="D9" s="10" t="s">
        <v>288</v>
      </c>
      <c r="E9" s="10" t="s">
        <v>291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L19" sqref="L19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31" t="s">
        <v>69</v>
      </c>
      <c r="C1" s="31"/>
      <c r="D1" s="31"/>
      <c r="E1" s="31"/>
      <c r="F1" s="31"/>
      <c r="G1" s="31"/>
    </row>
    <row r="2" spans="2:7" ht="17.25" thickBot="1" x14ac:dyDescent="0.35">
      <c r="F2" s="10" t="s">
        <v>187</v>
      </c>
      <c r="G2" s="32">
        <v>45787</v>
      </c>
    </row>
    <row r="3" spans="2:7" x14ac:dyDescent="0.3">
      <c r="B3" s="34" t="s">
        <v>50</v>
      </c>
      <c r="C3" s="35" t="s">
        <v>51</v>
      </c>
      <c r="D3" s="35" t="s">
        <v>52</v>
      </c>
      <c r="E3" s="35" t="s">
        <v>53</v>
      </c>
      <c r="F3" s="35" t="s">
        <v>54</v>
      </c>
      <c r="G3" s="36" t="s">
        <v>55</v>
      </c>
    </row>
    <row r="4" spans="2:7" x14ac:dyDescent="0.3">
      <c r="B4" s="42" t="s">
        <v>56</v>
      </c>
      <c r="C4" s="4" t="s">
        <v>70</v>
      </c>
      <c r="D4" s="4" t="s">
        <v>57</v>
      </c>
      <c r="E4" s="4" t="s">
        <v>58</v>
      </c>
      <c r="F4" s="33">
        <v>3</v>
      </c>
      <c r="G4" s="37">
        <v>200000</v>
      </c>
    </row>
    <row r="5" spans="2:7" x14ac:dyDescent="0.3">
      <c r="B5" s="42"/>
      <c r="C5" s="4" t="s">
        <v>76</v>
      </c>
      <c r="D5" s="4" t="s">
        <v>72</v>
      </c>
      <c r="E5" s="4" t="s">
        <v>77</v>
      </c>
      <c r="F5" s="33">
        <v>2</v>
      </c>
      <c r="G5" s="37">
        <v>170000</v>
      </c>
    </row>
    <row r="6" spans="2:7" x14ac:dyDescent="0.3">
      <c r="B6" s="42" t="s">
        <v>59</v>
      </c>
      <c r="C6" s="4" t="s">
        <v>70</v>
      </c>
      <c r="D6" s="4" t="s">
        <v>60</v>
      </c>
      <c r="E6" s="4" t="s">
        <v>61</v>
      </c>
      <c r="F6" s="33">
        <v>2</v>
      </c>
      <c r="G6" s="37">
        <v>100000</v>
      </c>
    </row>
    <row r="7" spans="2:7" x14ac:dyDescent="0.3">
      <c r="B7" s="42"/>
      <c r="C7" s="4" t="s">
        <v>76</v>
      </c>
      <c r="D7" s="4" t="s">
        <v>73</v>
      </c>
      <c r="E7" s="4" t="s">
        <v>78</v>
      </c>
      <c r="F7" s="33">
        <v>2</v>
      </c>
      <c r="G7" s="37">
        <v>120000</v>
      </c>
    </row>
    <row r="8" spans="2:7" x14ac:dyDescent="0.3">
      <c r="B8" s="42" t="s">
        <v>62</v>
      </c>
      <c r="C8" s="4" t="s">
        <v>70</v>
      </c>
      <c r="D8" s="4" t="s">
        <v>63</v>
      </c>
      <c r="E8" s="4" t="s">
        <v>79</v>
      </c>
      <c r="F8" s="33">
        <v>3</v>
      </c>
      <c r="G8" s="37">
        <v>240000</v>
      </c>
    </row>
    <row r="9" spans="2:7" x14ac:dyDescent="0.3">
      <c r="B9" s="42"/>
      <c r="C9" s="4" t="s">
        <v>76</v>
      </c>
      <c r="D9" s="4" t="s">
        <v>74</v>
      </c>
      <c r="E9" s="4" t="s">
        <v>80</v>
      </c>
      <c r="F9" s="33">
        <v>2</v>
      </c>
      <c r="G9" s="37">
        <v>200000</v>
      </c>
    </row>
    <row r="10" spans="2:7" x14ac:dyDescent="0.3">
      <c r="B10" s="42" t="s">
        <v>64</v>
      </c>
      <c r="C10" s="4" t="s">
        <v>70</v>
      </c>
      <c r="D10" s="4" t="s">
        <v>65</v>
      </c>
      <c r="E10" s="4" t="s">
        <v>61</v>
      </c>
      <c r="F10" s="33">
        <v>2</v>
      </c>
      <c r="G10" s="37">
        <v>120000</v>
      </c>
    </row>
    <row r="11" spans="2:7" x14ac:dyDescent="0.3">
      <c r="B11" s="42"/>
      <c r="C11" s="4" t="s">
        <v>76</v>
      </c>
      <c r="D11" s="4" t="s">
        <v>75</v>
      </c>
      <c r="E11" s="4" t="s">
        <v>78</v>
      </c>
      <c r="F11" s="33">
        <v>2</v>
      </c>
      <c r="G11" s="37">
        <v>150000</v>
      </c>
    </row>
    <row r="12" spans="2:7" x14ac:dyDescent="0.3">
      <c r="B12" s="42" t="s">
        <v>66</v>
      </c>
      <c r="C12" s="4" t="s">
        <v>70</v>
      </c>
      <c r="D12" s="4" t="s">
        <v>67</v>
      </c>
      <c r="E12" s="4" t="s">
        <v>68</v>
      </c>
      <c r="F12" s="33">
        <v>3</v>
      </c>
      <c r="G12" s="37">
        <v>160000</v>
      </c>
    </row>
    <row r="13" spans="2:7" ht="17.25" thickBot="1" x14ac:dyDescent="0.35">
      <c r="B13" s="43"/>
      <c r="C13" s="38" t="s">
        <v>76</v>
      </c>
      <c r="D13" s="38" t="s">
        <v>71</v>
      </c>
      <c r="E13" s="38" t="s">
        <v>78</v>
      </c>
      <c r="F13" s="39">
        <v>2</v>
      </c>
      <c r="G13" s="40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workbookViewId="0">
      <selection activeCell="G25" sqref="G25"/>
    </sheetView>
  </sheetViews>
  <sheetFormatPr defaultRowHeight="16.5" x14ac:dyDescent="0.3"/>
  <sheetData>
    <row r="1" spans="1:8" ht="20.25" x14ac:dyDescent="0.3">
      <c r="A1" s="44" t="s">
        <v>81</v>
      </c>
      <c r="B1" s="44"/>
      <c r="C1" s="44"/>
      <c r="D1" s="44"/>
      <c r="E1" s="44"/>
      <c r="F1" s="44"/>
      <c r="G1" s="44"/>
      <c r="H1" s="44"/>
    </row>
    <row r="3" spans="1:8" x14ac:dyDescent="0.3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3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3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3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3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3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3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3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3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3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3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3">
      <c r="A16" s="4" t="s">
        <v>6</v>
      </c>
      <c r="B16" s="4" t="s">
        <v>294</v>
      </c>
    </row>
    <row r="17" spans="1:5" x14ac:dyDescent="0.3">
      <c r="A17" s="4" t="s">
        <v>10</v>
      </c>
      <c r="B17" t="b">
        <f>C4&gt;=AVERAGE($C$4:$C$13)</f>
        <v>0</v>
      </c>
    </row>
    <row r="20" spans="1:5" x14ac:dyDescent="0.3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</row>
    <row r="21" spans="1:5" x14ac:dyDescent="0.3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5" x14ac:dyDescent="0.3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5" x14ac:dyDescent="0.3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5" x14ac:dyDescent="0.3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40"/>
  <sheetViews>
    <sheetView workbookViewId="0">
      <selection activeCell="M6" sqref="M6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3" x14ac:dyDescent="0.3">
      <c r="A1" s="1" t="s">
        <v>2</v>
      </c>
      <c r="B1" s="3" t="s">
        <v>188</v>
      </c>
      <c r="G1" s="2" t="s">
        <v>3</v>
      </c>
      <c r="H1" s="3" t="s">
        <v>4</v>
      </c>
    </row>
    <row r="2" spans="1:13" x14ac:dyDescent="0.3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3" x14ac:dyDescent="0.3">
      <c r="A3" s="4">
        <v>4886</v>
      </c>
      <c r="B3" s="4" t="s">
        <v>193</v>
      </c>
      <c r="C3" s="5">
        <v>0.42152777777777778</v>
      </c>
      <c r="D3" s="13">
        <v>0.47500000000000003</v>
      </c>
      <c r="E3" s="4" t="str">
        <f>IF(MINUTE(D3-C3)&gt;30,HOUR(D3-C3)+1&amp;"시간",HOUR(D3-C3)&amp;"시간")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3" x14ac:dyDescent="0.3">
      <c r="A4" s="4">
        <v>7570</v>
      </c>
      <c r="B4" s="4" t="s">
        <v>194</v>
      </c>
      <c r="C4" s="5">
        <v>0.43958333333333338</v>
      </c>
      <c r="D4" s="13">
        <v>0.51944444444444449</v>
      </c>
      <c r="E4" s="4" t="str">
        <f t="shared" ref="E4:E12" si="0">IF(MINUTE(D4-C4)&gt;30,HOUR(D4-C4)+1&amp;"시간",HOUR(D4-C4)&amp;"시간")</f>
        <v>2시간</v>
      </c>
      <c r="G4" s="4" t="s">
        <v>12</v>
      </c>
      <c r="H4" s="4" t="s">
        <v>10</v>
      </c>
      <c r="I4" s="4" t="str">
        <f t="shared" ref="I4:I11" si="1">MID(J4,1,SEARCH("@",J4,1)-1)</f>
        <v>now55</v>
      </c>
      <c r="J4" s="4" t="s">
        <v>13</v>
      </c>
    </row>
    <row r="5" spans="1:13" x14ac:dyDescent="0.3">
      <c r="A5" s="4">
        <v>5248</v>
      </c>
      <c r="B5" s="4" t="s">
        <v>195</v>
      </c>
      <c r="C5" s="5">
        <v>0.45694444444444443</v>
      </c>
      <c r="D5" s="13">
        <v>0.56666666666666665</v>
      </c>
      <c r="E5" s="4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  <c r="M5" s="41"/>
    </row>
    <row r="6" spans="1:13" x14ac:dyDescent="0.3">
      <c r="A6" s="4">
        <v>6865</v>
      </c>
      <c r="B6" s="4" t="s">
        <v>196</v>
      </c>
      <c r="C6" s="5">
        <v>0.4680555555555555</v>
      </c>
      <c r="D6" s="13">
        <v>0.53611111111111109</v>
      </c>
      <c r="E6" s="4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3" x14ac:dyDescent="0.3">
      <c r="A7" s="4">
        <v>4940</v>
      </c>
      <c r="B7" s="4" t="s">
        <v>193</v>
      </c>
      <c r="C7" s="5">
        <v>0.47638888888888892</v>
      </c>
      <c r="D7" s="13">
        <v>0.58194444444444449</v>
      </c>
      <c r="E7" s="4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3" x14ac:dyDescent="0.3">
      <c r="A8" s="4">
        <v>7257</v>
      </c>
      <c r="B8" s="4" t="s">
        <v>196</v>
      </c>
      <c r="C8" s="5">
        <v>0.49513888888888885</v>
      </c>
      <c r="D8" s="13">
        <v>0.59791666666666665</v>
      </c>
      <c r="E8" s="4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3" x14ac:dyDescent="0.3">
      <c r="A9" s="4">
        <v>1122</v>
      </c>
      <c r="B9" s="4" t="s">
        <v>194</v>
      </c>
      <c r="C9" s="5">
        <v>0.50277777777777777</v>
      </c>
      <c r="D9" s="13">
        <v>0.58680555555555558</v>
      </c>
      <c r="E9" s="4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3" x14ac:dyDescent="0.3">
      <c r="A10" s="4">
        <v>5006</v>
      </c>
      <c r="B10" s="4" t="s">
        <v>194</v>
      </c>
      <c r="C10" s="5">
        <v>0.51458333333333328</v>
      </c>
      <c r="D10" s="13">
        <v>0.64374999999999993</v>
      </c>
      <c r="E10" s="4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3" x14ac:dyDescent="0.3">
      <c r="A11" s="4">
        <v>2394</v>
      </c>
      <c r="B11" s="4" t="s">
        <v>195</v>
      </c>
      <c r="C11" s="5">
        <v>0.53402777777777777</v>
      </c>
      <c r="D11" s="13">
        <v>0.62708333333333333</v>
      </c>
      <c r="E11" s="4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3" x14ac:dyDescent="0.3">
      <c r="A12" s="4">
        <v>8465</v>
      </c>
      <c r="B12" s="4" t="s">
        <v>193</v>
      </c>
      <c r="C12" s="5">
        <v>0.53680555555555554</v>
      </c>
      <c r="D12" s="13">
        <v>0.68472222222222223</v>
      </c>
      <c r="E12" s="4" t="str">
        <f t="shared" si="0"/>
        <v>4시간</v>
      </c>
      <c r="G12" s="4" t="s">
        <v>29</v>
      </c>
      <c r="H12" s="4" t="s">
        <v>23</v>
      </c>
      <c r="I12" s="4" t="str">
        <f>MID(J12,1,SEARCH("@",J12,1)-1)</f>
        <v>kes20</v>
      </c>
      <c r="J12" s="4" t="s">
        <v>30</v>
      </c>
    </row>
    <row r="14" spans="1:13" x14ac:dyDescent="0.3">
      <c r="A14" s="1" t="s">
        <v>201</v>
      </c>
      <c r="B14" s="3" t="s">
        <v>202</v>
      </c>
      <c r="G14" s="2" t="s">
        <v>31</v>
      </c>
      <c r="H14" s="3" t="s">
        <v>217</v>
      </c>
    </row>
    <row r="15" spans="1:13" x14ac:dyDescent="0.3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3" x14ac:dyDescent="0.3">
      <c r="A16" s="4">
        <v>3624001</v>
      </c>
      <c r="B16" s="4" t="s">
        <v>208</v>
      </c>
      <c r="C16" s="4">
        <v>53.24</v>
      </c>
      <c r="D16" s="14">
        <v>52.96</v>
      </c>
      <c r="E16" s="4" t="str">
        <f>IF(OR(SMALL($C$16:$C$24,3)&gt;=C16,SMALL($D$16:$D$24,3)&gt;=D16),"진출","")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UPPER(LEFT(G16,3))&amp;"-"&amp;RIGHT(H16,2)&amp;"-"&amp;UPPER(LEFT(I16,2))</f>
        <v>KHE-17-PA</v>
      </c>
    </row>
    <row r="17" spans="1:10" x14ac:dyDescent="0.3">
      <c r="A17" s="4">
        <v>3624002</v>
      </c>
      <c r="B17" s="4" t="s">
        <v>209</v>
      </c>
      <c r="C17" s="4">
        <v>52.64</v>
      </c>
      <c r="D17" s="14">
        <v>52.32</v>
      </c>
      <c r="E17" s="4" t="str">
        <f t="shared" ref="E17:E24" si="2">IF(OR(SMALL($C$16:$C$24,3)&gt;=C17,SMALL($D$16:$D$24,3)&gt;=D17),"진출","")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UPPER(LEFT(G17,3))&amp;"-"&amp;RIGHT(H17,2)&amp;"-"&amp;UPPER(LEFT(I17,2))</f>
        <v>CMK-99-LO</v>
      </c>
    </row>
    <row r="18" spans="1:10" x14ac:dyDescent="0.3">
      <c r="A18" s="4">
        <v>3624003</v>
      </c>
      <c r="B18" s="4" t="s">
        <v>210</v>
      </c>
      <c r="C18" s="4">
        <v>53.05</v>
      </c>
      <c r="D18" s="14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3">
      <c r="A19" s="4">
        <v>3624004</v>
      </c>
      <c r="B19" s="4" t="s">
        <v>211</v>
      </c>
      <c r="C19" s="4">
        <v>52.76</v>
      </c>
      <c r="D19" s="14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3">
      <c r="A20" s="4">
        <v>3624005</v>
      </c>
      <c r="B20" s="4" t="s">
        <v>212</v>
      </c>
      <c r="C20" s="4">
        <v>54.25</v>
      </c>
      <c r="D20" s="14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3">
      <c r="A21" s="4">
        <v>3624006</v>
      </c>
      <c r="B21" s="4" t="s">
        <v>213</v>
      </c>
      <c r="C21" s="4">
        <v>52.67</v>
      </c>
      <c r="D21" s="14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3">
      <c r="A22" s="4">
        <v>3624007</v>
      </c>
      <c r="B22" s="4" t="s">
        <v>214</v>
      </c>
      <c r="C22" s="4">
        <v>53.04</v>
      </c>
      <c r="D22" s="14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3">
      <c r="A23" s="4">
        <v>3624008</v>
      </c>
      <c r="B23" s="4" t="s">
        <v>215</v>
      </c>
      <c r="C23" s="4">
        <v>53.11</v>
      </c>
      <c r="D23" s="14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3">
      <c r="A24" s="4">
        <v>3624009</v>
      </c>
      <c r="B24" s="4" t="s">
        <v>216</v>
      </c>
      <c r="C24" s="4">
        <v>52.67</v>
      </c>
      <c r="D24" s="14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3">
      <c r="A26" s="2" t="s">
        <v>33</v>
      </c>
      <c r="B26" s="3" t="s">
        <v>34</v>
      </c>
    </row>
    <row r="27" spans="1:10" x14ac:dyDescent="0.3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3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C28*D28*IFERROR(HLOOKUP(B28,$A$39:$D$40,2,FALSE),0%)</f>
        <v>1995200</v>
      </c>
    </row>
    <row r="29" spans="1:10" x14ac:dyDescent="0.3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C29*D29*IFERROR(HLOOKUP(B29,$A$39:$D$40,2,FALSE),0%)</f>
        <v>1557000</v>
      </c>
    </row>
    <row r="30" spans="1:10" x14ac:dyDescent="0.3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48</v>
      </c>
    </row>
    <row r="39" spans="1:5" x14ac:dyDescent="0.3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3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5943-05F9-4F15-A5BF-917CD74E135F}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3" max="3" width="11" bestFit="1" customWidth="1"/>
    <col min="4" max="6" width="11" bestFit="1" customWidth="1" outlineLevel="1"/>
  </cols>
  <sheetData>
    <row r="1" spans="2:6" ht="17.25" thickBot="1" x14ac:dyDescent="0.35"/>
    <row r="2" spans="2:6" x14ac:dyDescent="0.3">
      <c r="B2" s="18" t="s">
        <v>251</v>
      </c>
      <c r="C2" s="19"/>
      <c r="D2" s="25"/>
      <c r="E2" s="25"/>
      <c r="F2" s="25"/>
    </row>
    <row r="3" spans="2:6" collapsed="1" x14ac:dyDescent="0.3">
      <c r="B3" s="17"/>
      <c r="C3" s="17"/>
      <c r="D3" s="26" t="s">
        <v>253</v>
      </c>
      <c r="E3" s="26" t="s">
        <v>248</v>
      </c>
      <c r="F3" s="26" t="s">
        <v>250</v>
      </c>
    </row>
    <row r="4" spans="2:6" ht="40.5" hidden="1" outlineLevel="1" x14ac:dyDescent="0.3">
      <c r="B4" s="21"/>
      <c r="C4" s="21"/>
      <c r="E4" s="28" t="s">
        <v>249</v>
      </c>
      <c r="F4" s="28" t="s">
        <v>249</v>
      </c>
    </row>
    <row r="5" spans="2:6" x14ac:dyDescent="0.3">
      <c r="B5" s="22" t="s">
        <v>252</v>
      </c>
      <c r="C5" s="23"/>
      <c r="D5" s="20"/>
      <c r="E5" s="20"/>
      <c r="F5" s="20"/>
    </row>
    <row r="6" spans="2:6" outlineLevel="1" x14ac:dyDescent="0.3">
      <c r="B6" s="21"/>
      <c r="C6" s="21" t="s">
        <v>126</v>
      </c>
      <c r="D6" s="15">
        <v>4.4999999999999998E-2</v>
      </c>
      <c r="E6" s="27">
        <v>0.05</v>
      </c>
      <c r="F6" s="27">
        <v>0.04</v>
      </c>
    </row>
    <row r="7" spans="2:6" outlineLevel="1" x14ac:dyDescent="0.3">
      <c r="B7" s="21"/>
      <c r="C7" s="21" t="s">
        <v>127</v>
      </c>
      <c r="D7" s="15">
        <v>0.03</v>
      </c>
      <c r="E7" s="27">
        <v>3.5000000000000003E-2</v>
      </c>
      <c r="F7" s="27">
        <v>2.5000000000000001E-2</v>
      </c>
    </row>
    <row r="8" spans="2:6" outlineLevel="1" x14ac:dyDescent="0.3">
      <c r="B8" s="21"/>
      <c r="C8" s="21" t="s">
        <v>128</v>
      </c>
      <c r="D8" s="15">
        <v>5.0000000000000001E-3</v>
      </c>
      <c r="E8" s="27">
        <v>8.0000000000000002E-3</v>
      </c>
      <c r="F8" s="27">
        <v>2E-3</v>
      </c>
    </row>
    <row r="9" spans="2:6" x14ac:dyDescent="0.3">
      <c r="B9" s="22" t="s">
        <v>254</v>
      </c>
      <c r="C9" s="23"/>
      <c r="D9" s="20"/>
      <c r="E9" s="20"/>
      <c r="F9" s="20"/>
    </row>
    <row r="10" spans="2:6" ht="17.25" outlineLevel="1" thickBot="1" x14ac:dyDescent="0.35">
      <c r="B10" s="24"/>
      <c r="C10" s="24" t="s">
        <v>129</v>
      </c>
      <c r="D10" s="16">
        <v>2741190</v>
      </c>
      <c r="E10" s="16">
        <v>2702190</v>
      </c>
      <c r="F10" s="16">
        <v>2780190</v>
      </c>
    </row>
    <row r="11" spans="2:6" x14ac:dyDescent="0.3">
      <c r="B11" t="s">
        <v>255</v>
      </c>
    </row>
    <row r="12" spans="2:6" x14ac:dyDescent="0.3">
      <c r="B12" t="s">
        <v>256</v>
      </c>
    </row>
    <row r="13" spans="2:6" x14ac:dyDescent="0.3">
      <c r="B13" t="s">
        <v>257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44" t="s">
        <v>113</v>
      </c>
      <c r="C1" s="44"/>
    </row>
    <row r="3" spans="2:6" x14ac:dyDescent="0.3">
      <c r="B3" s="45" t="s">
        <v>114</v>
      </c>
      <c r="C3" s="46"/>
      <c r="E3" s="4" t="s">
        <v>130</v>
      </c>
      <c r="F3" s="11">
        <v>4.4999999999999998E-2</v>
      </c>
    </row>
    <row r="4" spans="2:6" x14ac:dyDescent="0.3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3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3">
      <c r="B6" s="4" t="s">
        <v>117</v>
      </c>
      <c r="C6" s="7">
        <v>300000</v>
      </c>
    </row>
    <row r="7" spans="2:6" x14ac:dyDescent="0.3">
      <c r="B7" s="4" t="s">
        <v>118</v>
      </c>
      <c r="C7" s="7">
        <v>500000</v>
      </c>
    </row>
    <row r="8" spans="2:6" x14ac:dyDescent="0.3">
      <c r="B8" s="4" t="s">
        <v>119</v>
      </c>
      <c r="C8" s="7">
        <v>200000</v>
      </c>
    </row>
    <row r="9" spans="2:6" x14ac:dyDescent="0.3">
      <c r="B9" s="4" t="s">
        <v>120</v>
      </c>
      <c r="C9" s="7">
        <v>200000</v>
      </c>
    </row>
    <row r="10" spans="2:6" x14ac:dyDescent="0.3">
      <c r="B10" s="4" t="s">
        <v>121</v>
      </c>
      <c r="C10" s="7">
        <v>50000</v>
      </c>
    </row>
    <row r="11" spans="2:6" x14ac:dyDescent="0.3">
      <c r="B11" s="6" t="s">
        <v>122</v>
      </c>
      <c r="C11" s="7">
        <f>SUM(C4:C10)</f>
        <v>3000000</v>
      </c>
    </row>
    <row r="12" spans="2:6" x14ac:dyDescent="0.3">
      <c r="B12" s="45" t="s">
        <v>123</v>
      </c>
      <c r="C12" s="46"/>
    </row>
    <row r="13" spans="2:6" x14ac:dyDescent="0.3">
      <c r="B13" s="4" t="s">
        <v>124</v>
      </c>
      <c r="C13" s="7">
        <v>17100</v>
      </c>
    </row>
    <row r="14" spans="2:6" x14ac:dyDescent="0.3">
      <c r="B14" s="4" t="s">
        <v>125</v>
      </c>
      <c r="C14" s="7">
        <v>1710</v>
      </c>
    </row>
    <row r="15" spans="2:6" x14ac:dyDescent="0.3">
      <c r="B15" s="4" t="s">
        <v>126</v>
      </c>
      <c r="C15" s="7">
        <f>C11*F3</f>
        <v>135000</v>
      </c>
    </row>
    <row r="16" spans="2:6" x14ac:dyDescent="0.3">
      <c r="B16" s="4" t="s">
        <v>127</v>
      </c>
      <c r="C16" s="7">
        <f>C11*F4</f>
        <v>90000</v>
      </c>
    </row>
    <row r="17" spans="2:3" x14ac:dyDescent="0.3">
      <c r="B17" s="4" t="s">
        <v>128</v>
      </c>
      <c r="C17" s="7">
        <f>C11*F5</f>
        <v>15000</v>
      </c>
    </row>
    <row r="18" spans="2:3" x14ac:dyDescent="0.3">
      <c r="B18" s="6" t="s">
        <v>122</v>
      </c>
      <c r="C18" s="7">
        <f>SUM(C13:C17)</f>
        <v>258810</v>
      </c>
    </row>
    <row r="19" spans="2:3" x14ac:dyDescent="0.3">
      <c r="B19" s="6" t="s">
        <v>129</v>
      </c>
      <c r="C19" s="7">
        <f>C11-C18</f>
        <v>2741190</v>
      </c>
    </row>
  </sheetData>
  <scenarios current="0" sqref="C19">
    <scenario name="공제율인상" locked="1" count="3" user="주민호" comment="만든 사람 주민호 날짜 2026-01-15">
      <inputCells r="F3" val="0.05" numFmtId="177"/>
      <inputCells r="F4" val="0.035" numFmtId="177"/>
      <inputCells r="F5" val="0.008" numFmtId="177"/>
    </scenario>
    <scenario name="공제율인하" locked="1" count="3" user="주민호" comment="만든 사람 주민호 날짜 2026-01-15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tabSelected="1" workbookViewId="0">
      <selection activeCell="E9" sqref="E9"/>
    </sheetView>
  </sheetViews>
  <sheetFormatPr defaultRowHeight="16.5" outlineLevelRow="3" x14ac:dyDescent="0.3"/>
  <sheetData>
    <row r="1" spans="1:7" ht="20.25" x14ac:dyDescent="0.3">
      <c r="A1" s="44" t="s">
        <v>133</v>
      </c>
      <c r="B1" s="44"/>
      <c r="C1" s="44"/>
      <c r="D1" s="44"/>
      <c r="E1" s="44"/>
      <c r="F1" s="44"/>
      <c r="G1" s="44"/>
    </row>
    <row r="3" spans="1:7" x14ac:dyDescent="0.3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3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29" t="s">
        <v>295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29" t="s">
        <v>296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29" t="s">
        <v>297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29" t="s">
        <v>258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29" t="s">
        <v>295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29" t="s">
        <v>296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297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259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298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260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I13" sqref="I13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44" t="s">
        <v>164</v>
      </c>
      <c r="B1" s="44"/>
      <c r="C1" s="44"/>
      <c r="D1" s="44"/>
      <c r="E1" s="44"/>
      <c r="F1" s="44"/>
    </row>
    <row r="3" spans="1:6" x14ac:dyDescent="0.3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3">
      <c r="A4" s="4" t="s">
        <v>169</v>
      </c>
      <c r="B4" s="7">
        <v>988</v>
      </c>
      <c r="C4" s="7">
        <v>9682000</v>
      </c>
      <c r="D4" s="30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170</v>
      </c>
      <c r="B5" s="7">
        <v>1275</v>
      </c>
      <c r="C5" s="7">
        <v>12495000</v>
      </c>
      <c r="D5" s="30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171</v>
      </c>
      <c r="B6" s="7">
        <v>413</v>
      </c>
      <c r="C6" s="7">
        <v>4047000</v>
      </c>
      <c r="D6" s="30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172</v>
      </c>
      <c r="B7" s="7">
        <v>1024</v>
      </c>
      <c r="C7" s="7">
        <v>10035000</v>
      </c>
      <c r="D7" s="30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173</v>
      </c>
      <c r="B8" s="7">
        <v>867</v>
      </c>
      <c r="C8" s="7">
        <v>8497000</v>
      </c>
      <c r="D8" s="30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174</v>
      </c>
      <c r="B9" s="7">
        <v>1101</v>
      </c>
      <c r="C9" s="7">
        <v>10790000</v>
      </c>
      <c r="D9" s="30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175</v>
      </c>
      <c r="B10" s="7">
        <v>992</v>
      </c>
      <c r="C10" s="7">
        <v>9722000</v>
      </c>
      <c r="D10" s="30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176</v>
      </c>
      <c r="B11" s="7">
        <v>786</v>
      </c>
      <c r="C11" s="7">
        <v>7703000</v>
      </c>
      <c r="D11" s="30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177</v>
      </c>
      <c r="B12" s="7">
        <v>831</v>
      </c>
      <c r="C12" s="7">
        <v>8144000</v>
      </c>
      <c r="D12" s="30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workbookViewId="0">
      <selection activeCell="M17" sqref="M17"/>
    </sheetView>
  </sheetViews>
  <sheetFormatPr defaultRowHeight="16.5" x14ac:dyDescent="0.3"/>
  <sheetData>
    <row r="1" spans="1:5" ht="20.25" x14ac:dyDescent="0.3">
      <c r="A1" s="44" t="s">
        <v>178</v>
      </c>
      <c r="B1" s="44"/>
      <c r="C1" s="44"/>
      <c r="D1" s="44"/>
      <c r="E1" s="44"/>
    </row>
    <row r="3" spans="1:5" x14ac:dyDescent="0.3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3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주민호</cp:lastModifiedBy>
  <dcterms:created xsi:type="dcterms:W3CDTF">2023-04-27T08:01:32Z</dcterms:created>
  <dcterms:modified xsi:type="dcterms:W3CDTF">2026-01-15T06:18:10Z</dcterms:modified>
</cp:coreProperties>
</file>