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NJIN\Desktop\"/>
    </mc:Choice>
  </mc:AlternateContent>
  <xr:revisionPtr revIDLastSave="0" documentId="8_{42E68784-E4B6-437C-B6F3-FDFA289FB9AE}" xr6:coauthVersionLast="47" xr6:coauthVersionMax="47" xr10:uidLastSave="{00000000-0000-0000-0000-000000000000}"/>
  <bookViews>
    <workbookView xWindow="0" yWindow="0" windowWidth="16620" windowHeight="15480" xr2:uid="{A6044BC0-6DE4-43B7-9AC8-2B91E6F33976}"/>
  </bookViews>
  <sheets>
    <sheet name="제4작업" sheetId="4" r:id="rId1"/>
    <sheet name="Sheet1" sheetId="1" r:id="rId2"/>
    <sheet name="Sheet2" sheetId="2" r:id="rId3"/>
    <sheet name="Sheet3" sheetId="3" r:id="rId4"/>
  </sheets>
  <definedNames>
    <definedName name="_xlnm._FilterDatabase" localSheetId="2" hidden="1">Sheet2!$B$2:$H$10</definedName>
    <definedName name="_xlnm.Criteria" localSheetId="2">Sheet2!$B$13:$C$15</definedName>
    <definedName name="_xlnm.Extract" localSheetId="2">Sheet2!$B$18:$H$18</definedName>
    <definedName name="열량">Sheet1!$H$5:$H$12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<sst xmlns="http://schemas.openxmlformats.org/spreadsheetml/2006/main" count="140" uniqueCount="52">
  <si>
    <t>제품코드</t>
    <phoneticPr fontId="1" type="noConversion"/>
  </si>
  <si>
    <t>메뉴</t>
    <phoneticPr fontId="1" type="noConversion"/>
  </si>
  <si>
    <t>구분</t>
    <phoneticPr fontId="1" type="noConversion"/>
  </si>
  <si>
    <t>원산지</t>
    <phoneticPr fontId="1" type="noConversion"/>
  </si>
  <si>
    <t>가격</t>
    <phoneticPr fontId="1" type="noConversion"/>
  </si>
  <si>
    <t>열량
(Kcal)</t>
    <phoneticPr fontId="1" type="noConversion"/>
  </si>
  <si>
    <t>판매수량
(단위:EA)</t>
    <phoneticPr fontId="1" type="noConversion"/>
  </si>
  <si>
    <t>판매순위</t>
    <phoneticPr fontId="1" type="noConversion"/>
  </si>
  <si>
    <t>비고</t>
    <phoneticPr fontId="1" type="noConversion"/>
  </si>
  <si>
    <t>RA-051</t>
    <phoneticPr fontId="1" type="noConversion"/>
  </si>
  <si>
    <t>CB-102</t>
    <phoneticPr fontId="1" type="noConversion"/>
  </si>
  <si>
    <t>FR-103</t>
    <phoneticPr fontId="1" type="noConversion"/>
  </si>
  <si>
    <t>BE-502</t>
    <phoneticPr fontId="1" type="noConversion"/>
  </si>
  <si>
    <t>BA-031</t>
    <phoneticPr fontId="1" type="noConversion"/>
  </si>
  <si>
    <t>HA-402</t>
    <phoneticPr fontId="1" type="noConversion"/>
  </si>
  <si>
    <t>KO-071</t>
    <phoneticPr fontId="1" type="noConversion"/>
  </si>
  <si>
    <t>CH-503</t>
    <phoneticPr fontId="1" type="noConversion"/>
  </si>
  <si>
    <t>통새우버거</t>
    <phoneticPr fontId="1" type="noConversion"/>
  </si>
  <si>
    <t>클래식치즈버거</t>
    <phoneticPr fontId="1" type="noConversion"/>
  </si>
  <si>
    <t>프렌치프라이</t>
    <phoneticPr fontId="1" type="noConversion"/>
  </si>
  <si>
    <t>베이컨에그버거</t>
    <phoneticPr fontId="1" type="noConversion"/>
  </si>
  <si>
    <t>바베큐버거세트</t>
  </si>
  <si>
    <t>바베큐버거세트</t>
    <phoneticPr fontId="1" type="noConversion"/>
  </si>
  <si>
    <t>하와이안버거</t>
    <phoneticPr fontId="1" type="noConversion"/>
  </si>
  <si>
    <t>한우버거세트</t>
    <phoneticPr fontId="1" type="noConversion"/>
  </si>
  <si>
    <t>치즈스틱</t>
    <phoneticPr fontId="1" type="noConversion"/>
  </si>
  <si>
    <t>세트</t>
    <phoneticPr fontId="1" type="noConversion"/>
  </si>
  <si>
    <t>단품</t>
    <phoneticPr fontId="1" type="noConversion"/>
  </si>
  <si>
    <t>사이드</t>
    <phoneticPr fontId="1" type="noConversion"/>
  </si>
  <si>
    <t>베트남</t>
    <phoneticPr fontId="1" type="noConversion"/>
  </si>
  <si>
    <t>덴마크</t>
    <phoneticPr fontId="1" type="noConversion"/>
  </si>
  <si>
    <t>한국</t>
    <phoneticPr fontId="1" type="noConversion"/>
  </si>
  <si>
    <t>독일</t>
    <phoneticPr fontId="1" type="noConversion"/>
  </si>
  <si>
    <t>미국</t>
    <phoneticPr fontId="1" type="noConversion"/>
  </si>
  <si>
    <t>호주</t>
    <phoneticPr fontId="1" type="noConversion"/>
  </si>
  <si>
    <t>최고 열량(단위:Kcal)</t>
    <phoneticPr fontId="1" type="noConversion"/>
  </si>
  <si>
    <t>수제버거 일일 총 판매금액</t>
    <phoneticPr fontId="1" type="noConversion"/>
  </si>
  <si>
    <t>세트메뉴 판매수량 합계</t>
    <phoneticPr fontId="1" type="noConversion"/>
  </si>
  <si>
    <t>판매금액</t>
    <phoneticPr fontId="1" type="noConversion"/>
  </si>
  <si>
    <t>&gt;=650</t>
    <phoneticPr fontId="1" type="noConversion"/>
  </si>
  <si>
    <t>총합계</t>
  </si>
  <si>
    <t>단품</t>
  </si>
  <si>
    <t>사이드</t>
  </si>
  <si>
    <t>세트</t>
  </si>
  <si>
    <t>개수 : 제품코드</t>
  </si>
  <si>
    <t>2001-5000</t>
  </si>
  <si>
    <t>5001-8000</t>
  </si>
  <si>
    <t>8001-11000</t>
  </si>
  <si>
    <t>구분</t>
  </si>
  <si>
    <t>가격</t>
  </si>
  <si>
    <t>평균 : 판매수량(단위:EA)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</si>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</sst>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41" fontId="3" fillId="0" borderId="3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41" fontId="3" fillId="0" borderId="25" xfId="1" applyFont="1" applyFill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41" fontId="3" fillId="0" borderId="31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chemeClr val="tx1"/>
                </a:solidFill>
              </a:rPr>
              <a:t>단품 및 세트 메뉴 수제버거 일일 판매 현황</a:t>
            </a:r>
            <a:endParaRPr lang="ko-KR" sz="2000" b="1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판매수량(단위:EA)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(Sheet1!$C$5:$C$6,Sheet1!$C$8:$C$11)</c:f>
              <c:strCache>
                <c:ptCount val="6"/>
                <c:pt idx="0">
                  <c:v>통새우버거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(Sheet1!$G$5:$G$6,Sheet1!$G$8:$G$11)</c:f>
              <c:numCache>
                <c:formatCode>General</c:formatCode>
                <c:ptCount val="6"/>
                <c:pt idx="0">
                  <c:v>580</c:v>
                </c:pt>
                <c:pt idx="1">
                  <c:v>430</c:v>
                </c:pt>
                <c:pt idx="2">
                  <c:v>650</c:v>
                </c:pt>
                <c:pt idx="3">
                  <c:v>178</c:v>
                </c:pt>
                <c:pt idx="4">
                  <c:v>423</c:v>
                </c:pt>
                <c:pt idx="5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F-4256-B9BB-7B8063C3A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705500496"/>
        <c:axId val="1705506256"/>
      </c:barChart>
      <c:lineChart>
        <c:grouping val="standard"/>
        <c:varyColors val="0"/>
        <c:ser>
          <c:idx val="0"/>
          <c:order val="0"/>
          <c:tx>
            <c:strRef>
              <c:f>Sheet1!$F$4</c:f>
              <c:strCache>
                <c:ptCount val="1"/>
                <c:pt idx="0">
                  <c:v>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5"/>
              <c:tx>
                <c:rich>
                  <a:bodyPr/>
                  <a:lstStyle/>
                  <a:p>
                    <a:r>
                      <a:rPr lang="en-US" altLang="ko-KR"/>
                      <a:t>950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17F-4256-B9BB-7B8063C3A9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(Sheet1!$C$5:$C$6,Sheet1!$C$8:$C$11)</c:f>
              <c:strCache>
                <c:ptCount val="6"/>
                <c:pt idx="0">
                  <c:v>통새우버거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(Sheet1!$F$5:$F$6,Sheet1!$F$8:$F$11)</c:f>
              <c:numCache>
                <c:formatCode>#,##0"원"</c:formatCode>
                <c:ptCount val="6"/>
                <c:pt idx="0">
                  <c:v>8900</c:v>
                </c:pt>
                <c:pt idx="1">
                  <c:v>5500</c:v>
                </c:pt>
                <c:pt idx="2">
                  <c:v>6000</c:v>
                </c:pt>
                <c:pt idx="3">
                  <c:v>9100</c:v>
                </c:pt>
                <c:pt idx="4">
                  <c:v>6500</c:v>
                </c:pt>
                <c:pt idx="5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7F-4256-B9BB-7B8063C3A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3558384"/>
        <c:axId val="1293560784"/>
      </c:lineChart>
      <c:catAx>
        <c:axId val="170550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05506256"/>
        <c:crosses val="autoZero"/>
        <c:auto val="1"/>
        <c:lblAlgn val="ctr"/>
        <c:lblOffset val="100"/>
        <c:noMultiLvlLbl val="0"/>
      </c:catAx>
      <c:valAx>
        <c:axId val="170550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05500496"/>
        <c:crosses val="autoZero"/>
        <c:crossBetween val="between"/>
        <c:majorUnit val="200"/>
      </c:valAx>
      <c:valAx>
        <c:axId val="1293560784"/>
        <c:scaling>
          <c:orientation val="minMax"/>
        </c:scaling>
        <c:delete val="0"/>
        <c:axPos val="r"/>
        <c:numFmt formatCode="#,##0&quot;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93558384"/>
        <c:crosses val="max"/>
        <c:crossBetween val="between"/>
        <c:majorUnit val="2000"/>
      </c:valAx>
      <c:catAx>
        <c:axId val="12935583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93560784"/>
        <c:crosses val="autoZero"/>
        <c:auto val="1"/>
        <c:lblAlgn val="ctr"/>
        <c:lblOffset val="100"/>
        <c:noMultiLvlLbl val="0"/>
      </c:cat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E577A94-D73D-467F-A89F-02C9D5830FF9}">
  <sheetPr/>
  <sheetViews>
    <sheetView tabSelected="1"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8541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695ECED-7AD9-586E-3ECF-A018A4925E2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0.65455</cdr:x>
      <cdr:y>0.15261</cdr:y>
    </cdr:from>
    <cdr:to>
      <cdr:x>0.7719</cdr:x>
      <cdr:y>0.22891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182490C4-1189-EC75-7931-FC87E7CB4C9E}"/>
            </a:ext>
          </a:extLst>
        </cdr:cNvPr>
        <cdr:cNvSpPr/>
      </cdr:nvSpPr>
      <cdr:spPr>
        <a:xfrm xmlns:a="http://schemas.openxmlformats.org/drawingml/2006/main">
          <a:off x="6096000" y="928688"/>
          <a:ext cx="1092994" cy="464343"/>
        </a:xfrm>
        <a:prstGeom xmlns:a="http://schemas.openxmlformats.org/drawingml/2006/main" prst="wedgeRoundRectCallout">
          <a:avLst>
            <a:gd name="adj1" fmla="val 81153"/>
            <a:gd name="adj2" fmla="val -1964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38101</xdr:colOff>
      <xdr:row>0</xdr:row>
      <xdr:rowOff>95250</xdr:rowOff>
    </xdr:from>
    <xdr:to>
      <xdr:col>6</xdr:col>
      <xdr:colOff>514351</xdr:colOff>
      <xdr:row>2</xdr:row>
      <xdr:rowOff>171450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F83A2E47-B143-2AF2-C9F5-D04D78EEA1B4}"/>
            </a:ext>
          </a:extLst>
        </xdr:cNvPr>
        <xdr:cNvSpPr/>
      </xdr:nvSpPr>
      <xdr:spPr>
        <a:xfrm>
          <a:off x="390526" y="95250"/>
          <a:ext cx="3905250" cy="628650"/>
        </a:xfrm>
        <a:prstGeom prst="snip2Same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수제버거 일일 판매현황</a:t>
          </a:r>
        </a:p>
      </xdr:txBody>
    </xdr:sp>
    <xdr:clientData/>
  </xdr:twoCellAnchor>
  <xdr:twoCellAnchor editAs="oneCell">
    <xdr:from>
      <xdr:col>7</xdr:col>
      <xdr:colOff>57150</xdr:colOff>
      <xdr:row>0</xdr:row>
      <xdr:rowOff>114300</xdr:rowOff>
    </xdr:from>
    <xdr:to>
      <xdr:col>9</xdr:col>
      <xdr:colOff>276225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0304109-7D6B-FC26-B9F3-5BB4F82C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4300"/>
          <a:ext cx="19812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WANJIN" refreshedDate="46273.880296527779" createdVersion="8" refreshedVersion="8" minRefreshableVersion="3" recordCount="8" xr:uid="{4E1E6591-C8D6-43F7-8D1B-DCB115097DF5}">
  <cacheSource type="worksheet">
    <worksheetSource ref="B4:H12" sheet="Sheet1"/>
  </cacheSource>
  <cacheFields count="7">
    <cacheField name="제품코드" numFmtId="0">
      <sharedItems count="8">
        <s v="RA-051"/>
        <s v="CB-102"/>
        <s v="FR-103"/>
        <s v="BE-502"/>
        <s v="BA-031"/>
        <s v="HA-402"/>
        <s v="KO-071"/>
        <s v="CH-503"/>
      </sharedItems>
    </cacheField>
    <cacheField name="메뉴" numFmtId="0">
      <sharedItems/>
    </cacheField>
    <cacheField name="구분" numFmtId="0">
      <sharedItems count="3">
        <s v="세트"/>
        <s v="단품"/>
        <s v="사이드"/>
      </sharedItems>
    </cacheField>
    <cacheField name="원산지" numFmtId="0">
      <sharedItems/>
    </cacheField>
    <cacheField name="가격" numFmtId="176">
      <sharedItems containsSemiMixedTypes="0" containsString="0" containsNumber="1" containsInteger="1" minValue="2500" maxValue="9100" count="8">
        <n v="8900"/>
        <n v="5500"/>
        <n v="3000"/>
        <n v="6000"/>
        <n v="9100"/>
        <n v="6500"/>
        <n v="8500"/>
        <n v="2500"/>
      </sharedItems>
      <fieldGroup base="4">
        <rangePr autoStart="0" autoEnd="0" startNum="2001" endNum="11000" groupInterval="3000"/>
        <groupItems count="5">
          <s v="&lt;2001"/>
          <s v="2001-5000"/>
          <s v="5001-8000"/>
          <s v="8001-11000"/>
          <s v="&gt;11001"/>
        </groupItems>
      </fieldGroup>
    </cacheField>
    <cacheField name="판매수량_x000a_(단위:EA)" numFmtId="0">
      <sharedItems containsSemiMixedTypes="0" containsString="0" containsNumber="1" containsInteger="1" minValue="178" maxValue="950" count="8">
        <n v="580"/>
        <n v="430"/>
        <n v="350"/>
        <n v="650"/>
        <n v="178"/>
        <n v="423"/>
        <n v="950"/>
        <n v="657"/>
      </sharedItems>
    </cacheField>
    <cacheField name="열량_x000a_(Kcal)" numFmtId="41">
      <sharedItems containsSemiMixedTypes="0" containsString="0" containsNumber="1" containsInteger="1" minValue="250" maxValue="1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통새우버거"/>
    <x v="0"/>
    <s v="베트남"/>
    <x v="0"/>
    <x v="0"/>
    <n v="1060"/>
  </r>
  <r>
    <x v="1"/>
    <s v="클래식치즈버거"/>
    <x v="1"/>
    <s v="덴마크"/>
    <x v="1"/>
    <x v="1"/>
    <n v="850"/>
  </r>
  <r>
    <x v="2"/>
    <s v="프렌치프라이"/>
    <x v="2"/>
    <s v="한국"/>
    <x v="2"/>
    <x v="2"/>
    <n v="330"/>
  </r>
  <r>
    <x v="3"/>
    <s v="베이컨에그버거"/>
    <x v="1"/>
    <s v="독일"/>
    <x v="3"/>
    <x v="3"/>
    <n v="950"/>
  </r>
  <r>
    <x v="4"/>
    <s v="바베큐버거세트"/>
    <x v="0"/>
    <s v="미국"/>
    <x v="4"/>
    <x v="4"/>
    <n v="1100"/>
  </r>
  <r>
    <x v="5"/>
    <s v="하와이안버거"/>
    <x v="1"/>
    <s v="호주"/>
    <x v="5"/>
    <x v="5"/>
    <n v="920"/>
  </r>
  <r>
    <x v="6"/>
    <s v="한우버거세트"/>
    <x v="0"/>
    <s v="한국"/>
    <x v="6"/>
    <x v="6"/>
    <n v="1080"/>
  </r>
  <r>
    <x v="7"/>
    <s v="치즈스틱"/>
    <x v="2"/>
    <s v="덴마크"/>
    <x v="7"/>
    <x v="7"/>
    <n v="2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BE0804-B91C-4B50-AC3B-465D5F9EF2CF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가격" colHeaderCaption="구분">
  <location ref="B2:H8" firstHeaderRow="1" firstDataRow="3" firstDataCol="1"/>
  <pivotFields count="7">
    <pivotField dataField="1" showAll="0">
      <items count="9">
        <item x="4"/>
        <item x="3"/>
        <item x="1"/>
        <item x="7"/>
        <item x="2"/>
        <item x="5"/>
        <item x="6"/>
        <item x="0"/>
        <item t="default"/>
      </items>
    </pivotField>
    <pivotField showAll="0"/>
    <pivotField axis="axisCol" showAll="0" sortType="descending">
      <items count="4">
        <item x="0"/>
        <item x="2"/>
        <item x="1"/>
        <item t="default"/>
      </items>
    </pivotField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showAll="0">
      <items count="9">
        <item x="4"/>
        <item x="2"/>
        <item x="5"/>
        <item x="1"/>
        <item x="0"/>
        <item x="3"/>
        <item x="7"/>
        <item x="6"/>
        <item t="default"/>
      </items>
    </pivotField>
    <pivotField numFmtId="41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코드" fld="0" subtotal="count" baseField="0" baseItem="0"/>
    <dataField name="평균 : 판매수량(단위:EA)" fld="5" subtotal="average" baseField="0" baseItem="0"/>
  </dataFields>
  <formats count="3">
    <format dxfId="2">
      <pivotArea outline="0" collapsedLevelsAreSubtotals="1" fieldPosition="0"/>
    </format>
    <format dxfId="1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AE9D3-C3D7-468F-9FE3-A6E3384AD64F}" name="표1" displayName="표1" ref="B18:H22" totalsRowShown="0" headerRowDxfId="12" dataDxfId="11" tableBorderDxfId="10">
  <autoFilter ref="B18:H22" xr:uid="{8A7AE9D3-C3D7-468F-9FE3-A6E3384AD64F}"/>
  <tableColumns count="7">
    <tableColumn id="1" xr3:uid="{4DBB0A17-2D0C-4328-8088-474E463DD9A6}" name="제품코드" dataDxfId="9"/>
    <tableColumn id="2" xr3:uid="{31751A97-9833-45C0-98DE-AE9039FCC376}" name="메뉴" dataDxfId="8"/>
    <tableColumn id="3" xr3:uid="{D2BD184A-149C-454A-BE51-45C5BA46A268}" name="구분" dataDxfId="7"/>
    <tableColumn id="4" xr3:uid="{24C3AB7E-B09B-4CE5-BFDE-F8BF9D99D614}" name="원산지" dataDxfId="6"/>
    <tableColumn id="5" xr3:uid="{FC96F65E-ED75-49C5-B5DF-303A448362C6}" name="가격" dataDxfId="5"/>
    <tableColumn id="6" xr3:uid="{BA7BA318-C748-4BEA-878F-FFFEFEB6E37D}" name="판매수량_x000a_(단위:EA)" dataDxfId="4"/>
    <tableColumn id="7" xr3:uid="{09F9C89E-D6CC-49B0-8CC5-42E85B6CBB66}" name="열량_x000a_(Kcal)" dataDxfId="3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1E6C-06C0-4280-A4C4-3ABB1B1343BC}">
  <dimension ref="B1:J14"/>
  <sheetViews>
    <sheetView workbookViewId="0">
      <selection activeCell="F8" activeCellId="3" sqref="C4:C6 C8:C11 F4:G6 F8:G11"/>
    </sheetView>
  </sheetViews>
  <sheetFormatPr defaultRowHeight="16.5" x14ac:dyDescent="0.3"/>
  <cols>
    <col min="1" max="1" width="4.625" customWidth="1"/>
    <col min="3" max="3" width="14.75" customWidth="1"/>
    <col min="5" max="5" width="9.5" bestFit="1" customWidth="1"/>
    <col min="8" max="8" width="14.25" customWidth="1"/>
    <col min="9" max="9" width="8.875" customWidth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21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3" t="s">
        <v>6</v>
      </c>
      <c r="H4" s="23" t="s">
        <v>5</v>
      </c>
      <c r="I4" s="22" t="s">
        <v>7</v>
      </c>
      <c r="J4" s="24" t="s">
        <v>8</v>
      </c>
    </row>
    <row r="5" spans="2:10" x14ac:dyDescent="0.3">
      <c r="B5" s="1" t="s">
        <v>9</v>
      </c>
      <c r="C5" s="2" t="s">
        <v>17</v>
      </c>
      <c r="D5" s="2" t="s">
        <v>26</v>
      </c>
      <c r="E5" s="2" t="s">
        <v>29</v>
      </c>
      <c r="F5" s="15">
        <v>8900</v>
      </c>
      <c r="G5" s="12">
        <v>580</v>
      </c>
      <c r="H5" s="18">
        <v>1060</v>
      </c>
      <c r="I5" s="2" t="str">
        <f t="shared" ref="I5:I12" si="0">IF(_xlfn.RANK.EQ(G5,$G$5:$G$12)&lt;=3,_xlfn.RANK.EQ(G5,$G$5:$G$12)&amp;"위","")</f>
        <v/>
      </c>
      <c r="J5" s="3" t="str">
        <f t="shared" ref="J5:J12" si="1">CHOOSE(RIGHT(B5,1),"쿠폰증정","음료리필","")</f>
        <v>쿠폰증정</v>
      </c>
    </row>
    <row r="6" spans="2:10" x14ac:dyDescent="0.3">
      <c r="B6" s="4" t="s">
        <v>10</v>
      </c>
      <c r="C6" s="5" t="s">
        <v>18</v>
      </c>
      <c r="D6" s="5" t="s">
        <v>27</v>
      </c>
      <c r="E6" s="5" t="s">
        <v>30</v>
      </c>
      <c r="F6" s="16">
        <v>5500</v>
      </c>
      <c r="G6" s="13">
        <v>430</v>
      </c>
      <c r="H6" s="19">
        <v>850</v>
      </c>
      <c r="I6" s="5" t="str">
        <f t="shared" si="0"/>
        <v/>
      </c>
      <c r="J6" s="6" t="str">
        <f t="shared" si="1"/>
        <v>음료리필</v>
      </c>
    </row>
    <row r="7" spans="2:10" x14ac:dyDescent="0.3">
      <c r="B7" s="4" t="s">
        <v>11</v>
      </c>
      <c r="C7" s="5" t="s">
        <v>19</v>
      </c>
      <c r="D7" s="5" t="s">
        <v>28</v>
      </c>
      <c r="E7" s="5" t="s">
        <v>31</v>
      </c>
      <c r="F7" s="16">
        <v>3000</v>
      </c>
      <c r="G7" s="13">
        <v>350</v>
      </c>
      <c r="H7" s="19">
        <v>330</v>
      </c>
      <c r="I7" s="5" t="str">
        <f t="shared" si="0"/>
        <v/>
      </c>
      <c r="J7" s="6" t="str">
        <f t="shared" si="1"/>
        <v/>
      </c>
    </row>
    <row r="8" spans="2:10" x14ac:dyDescent="0.3">
      <c r="B8" s="4" t="s">
        <v>12</v>
      </c>
      <c r="C8" s="5" t="s">
        <v>20</v>
      </c>
      <c r="D8" s="5" t="s">
        <v>27</v>
      </c>
      <c r="E8" s="5" t="s">
        <v>32</v>
      </c>
      <c r="F8" s="16">
        <v>6000</v>
      </c>
      <c r="G8" s="13">
        <v>650</v>
      </c>
      <c r="H8" s="19">
        <v>950</v>
      </c>
      <c r="I8" s="5" t="str">
        <f t="shared" si="0"/>
        <v>3위</v>
      </c>
      <c r="J8" s="6" t="str">
        <f t="shared" si="1"/>
        <v>음료리필</v>
      </c>
    </row>
    <row r="9" spans="2:10" x14ac:dyDescent="0.3">
      <c r="B9" s="4" t="s">
        <v>13</v>
      </c>
      <c r="C9" s="5" t="s">
        <v>22</v>
      </c>
      <c r="D9" s="5" t="s">
        <v>26</v>
      </c>
      <c r="E9" s="5" t="s">
        <v>33</v>
      </c>
      <c r="F9" s="16">
        <v>9100</v>
      </c>
      <c r="G9" s="13">
        <v>178</v>
      </c>
      <c r="H9" s="19">
        <v>1100</v>
      </c>
      <c r="I9" s="5" t="str">
        <f t="shared" si="0"/>
        <v/>
      </c>
      <c r="J9" s="6" t="str">
        <f t="shared" si="1"/>
        <v>쿠폰증정</v>
      </c>
    </row>
    <row r="10" spans="2:10" x14ac:dyDescent="0.3">
      <c r="B10" s="4" t="s">
        <v>14</v>
      </c>
      <c r="C10" s="5" t="s">
        <v>23</v>
      </c>
      <c r="D10" s="5" t="s">
        <v>27</v>
      </c>
      <c r="E10" s="5" t="s">
        <v>34</v>
      </c>
      <c r="F10" s="16">
        <v>6500</v>
      </c>
      <c r="G10" s="13">
        <v>423</v>
      </c>
      <c r="H10" s="19">
        <v>920</v>
      </c>
      <c r="I10" s="5" t="str">
        <f t="shared" si="0"/>
        <v/>
      </c>
      <c r="J10" s="6" t="str">
        <f t="shared" si="1"/>
        <v>음료리필</v>
      </c>
    </row>
    <row r="11" spans="2:10" x14ac:dyDescent="0.3">
      <c r="B11" s="4" t="s">
        <v>15</v>
      </c>
      <c r="C11" s="5" t="s">
        <v>24</v>
      </c>
      <c r="D11" s="5" t="s">
        <v>26</v>
      </c>
      <c r="E11" s="5" t="s">
        <v>31</v>
      </c>
      <c r="F11" s="16">
        <v>8500</v>
      </c>
      <c r="G11" s="13">
        <v>950</v>
      </c>
      <c r="H11" s="19">
        <v>1080</v>
      </c>
      <c r="I11" s="5" t="str">
        <f t="shared" si="0"/>
        <v>1위</v>
      </c>
      <c r="J11" s="6" t="str">
        <f t="shared" si="1"/>
        <v>쿠폰증정</v>
      </c>
    </row>
    <row r="12" spans="2:10" ht="17.25" thickBot="1" x14ac:dyDescent="0.35">
      <c r="B12" s="7" t="s">
        <v>16</v>
      </c>
      <c r="C12" s="8" t="s">
        <v>25</v>
      </c>
      <c r="D12" s="8" t="s">
        <v>28</v>
      </c>
      <c r="E12" s="8" t="s">
        <v>30</v>
      </c>
      <c r="F12" s="17">
        <v>2500</v>
      </c>
      <c r="G12" s="14">
        <v>657</v>
      </c>
      <c r="H12" s="20">
        <v>250</v>
      </c>
      <c r="I12" s="8" t="str">
        <f t="shared" si="0"/>
        <v>2위</v>
      </c>
      <c r="J12" s="9" t="str">
        <f t="shared" si="1"/>
        <v/>
      </c>
    </row>
    <row r="13" spans="2:10" x14ac:dyDescent="0.3">
      <c r="B13" s="41" t="s">
        <v>35</v>
      </c>
      <c r="C13" s="42"/>
      <c r="D13" s="43"/>
      <c r="E13" s="10">
        <f>MAX(열량,1)</f>
        <v>1100</v>
      </c>
      <c r="F13" s="48"/>
      <c r="G13" s="47" t="s">
        <v>37</v>
      </c>
      <c r="H13" s="42"/>
      <c r="I13" s="43"/>
      <c r="J13" s="11">
        <f>DSUM(C4:H12,G4,D4:D5)</f>
        <v>1708</v>
      </c>
    </row>
    <row r="14" spans="2:10" ht="17.25" thickBot="1" x14ac:dyDescent="0.35">
      <c r="B14" s="44" t="s">
        <v>36</v>
      </c>
      <c r="C14" s="45"/>
      <c r="D14" s="46"/>
      <c r="E14" s="8">
        <f>SUMPRODUCT(G4:G12,F4:F12)</f>
        <v>26563800</v>
      </c>
      <c r="F14" s="49"/>
      <c r="G14" s="25" t="s">
        <v>1</v>
      </c>
      <c r="H14" s="8" t="s">
        <v>21</v>
      </c>
      <c r="I14" s="25" t="s">
        <v>38</v>
      </c>
      <c r="J14" s="9">
        <f>VLOOKUP(H14,C4:H12,4,FALSE)</f>
        <v>9100</v>
      </c>
    </row>
  </sheetData>
  <mergeCells count="4">
    <mergeCell ref="B13:D13"/>
    <mergeCell ref="B14:D14"/>
    <mergeCell ref="G13:I13"/>
    <mergeCell ref="F13:F14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{14447D72-E9D6-4136-8757-1153F453E6ED}</x14:id>
        </ext>
      </extLst>
    </cfRule>
  </conditionalFormatting>
  <dataValidations count="1">
    <dataValidation type="list" allowBlank="1" showInputMessage="1" showErrorMessage="1" sqref="H14" xr:uid="{EE9686AF-25CE-4189-B37C-859A93B947AF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447D72-E9D6-4136-8757-1153F453E6ED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1996-C2B9-4F8B-901C-E3AF2D302EE6}">
  <dimension ref="B1:H22"/>
  <sheetViews>
    <sheetView workbookViewId="0">
      <selection activeCell="K25" sqref="K25"/>
    </sheetView>
  </sheetViews>
  <sheetFormatPr defaultRowHeight="16.5" x14ac:dyDescent="0.3"/>
  <cols>
    <col min="2" max="2" width="10.25" customWidth="1"/>
    <col min="3" max="3" width="14.75" customWidth="1"/>
    <col min="5" max="5" width="9.5" bestFit="1" customWidth="1"/>
    <col min="8" max="8" width="14.25" customWidth="1"/>
  </cols>
  <sheetData>
    <row r="1" spans="2:8" ht="17.25" thickBot="1" x14ac:dyDescent="0.35"/>
    <row r="2" spans="2:8" ht="27.75" thickBot="1" x14ac:dyDescent="0.35">
      <c r="B2" s="21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3" t="s">
        <v>6</v>
      </c>
      <c r="H2" s="23" t="s">
        <v>5</v>
      </c>
    </row>
    <row r="3" spans="2:8" x14ac:dyDescent="0.3">
      <c r="B3" s="1" t="s">
        <v>9</v>
      </c>
      <c r="C3" s="2" t="s">
        <v>17</v>
      </c>
      <c r="D3" s="2" t="s">
        <v>26</v>
      </c>
      <c r="E3" s="2" t="s">
        <v>29</v>
      </c>
      <c r="F3" s="15">
        <v>8900</v>
      </c>
      <c r="G3" s="12">
        <v>580</v>
      </c>
      <c r="H3" s="18">
        <v>1060</v>
      </c>
    </row>
    <row r="4" spans="2:8" x14ac:dyDescent="0.3">
      <c r="B4" s="4" t="s">
        <v>10</v>
      </c>
      <c r="C4" s="5" t="s">
        <v>18</v>
      </c>
      <c r="D4" s="5" t="s">
        <v>27</v>
      </c>
      <c r="E4" s="5" t="s">
        <v>30</v>
      </c>
      <c r="F4" s="16">
        <v>5500</v>
      </c>
      <c r="G4" s="13">
        <v>430</v>
      </c>
      <c r="H4" s="19">
        <v>850</v>
      </c>
    </row>
    <row r="5" spans="2:8" x14ac:dyDescent="0.3">
      <c r="B5" s="4" t="s">
        <v>11</v>
      </c>
      <c r="C5" s="5" t="s">
        <v>19</v>
      </c>
      <c r="D5" s="5" t="s">
        <v>28</v>
      </c>
      <c r="E5" s="5" t="s">
        <v>31</v>
      </c>
      <c r="F5" s="16">
        <v>3000</v>
      </c>
      <c r="G5" s="13">
        <v>350</v>
      </c>
      <c r="H5" s="19">
        <v>330</v>
      </c>
    </row>
    <row r="6" spans="2:8" x14ac:dyDescent="0.3">
      <c r="B6" s="4" t="s">
        <v>12</v>
      </c>
      <c r="C6" s="5" t="s">
        <v>20</v>
      </c>
      <c r="D6" s="5" t="s">
        <v>27</v>
      </c>
      <c r="E6" s="5" t="s">
        <v>32</v>
      </c>
      <c r="F6" s="16">
        <v>6000</v>
      </c>
      <c r="G6" s="13">
        <v>650</v>
      </c>
      <c r="H6" s="19">
        <v>950</v>
      </c>
    </row>
    <row r="7" spans="2:8" x14ac:dyDescent="0.3">
      <c r="B7" s="4" t="s">
        <v>13</v>
      </c>
      <c r="C7" s="5" t="s">
        <v>22</v>
      </c>
      <c r="D7" s="5" t="s">
        <v>26</v>
      </c>
      <c r="E7" s="5" t="s">
        <v>33</v>
      </c>
      <c r="F7" s="16">
        <v>9100</v>
      </c>
      <c r="G7" s="13">
        <v>178</v>
      </c>
      <c r="H7" s="19">
        <v>1100</v>
      </c>
    </row>
    <row r="8" spans="2:8" x14ac:dyDescent="0.3">
      <c r="B8" s="4" t="s">
        <v>14</v>
      </c>
      <c r="C8" s="5" t="s">
        <v>23</v>
      </c>
      <c r="D8" s="5" t="s">
        <v>27</v>
      </c>
      <c r="E8" s="5" t="s">
        <v>34</v>
      </c>
      <c r="F8" s="16">
        <v>6500</v>
      </c>
      <c r="G8" s="13">
        <v>423</v>
      </c>
      <c r="H8" s="19">
        <v>920</v>
      </c>
    </row>
    <row r="9" spans="2:8" x14ac:dyDescent="0.3">
      <c r="B9" s="4" t="s">
        <v>15</v>
      </c>
      <c r="C9" s="5" t="s">
        <v>24</v>
      </c>
      <c r="D9" s="5" t="s">
        <v>26</v>
      </c>
      <c r="E9" s="5" t="s">
        <v>31</v>
      </c>
      <c r="F9" s="16">
        <v>8500</v>
      </c>
      <c r="G9" s="13">
        <v>950</v>
      </c>
      <c r="H9" s="19">
        <v>1080</v>
      </c>
    </row>
    <row r="10" spans="2:8" ht="17.25" thickBot="1" x14ac:dyDescent="0.35">
      <c r="B10" s="7" t="s">
        <v>16</v>
      </c>
      <c r="C10" s="8" t="s">
        <v>25</v>
      </c>
      <c r="D10" s="8" t="s">
        <v>28</v>
      </c>
      <c r="E10" s="8" t="s">
        <v>30</v>
      </c>
      <c r="F10" s="17">
        <v>2500</v>
      </c>
      <c r="G10" s="14">
        <v>657</v>
      </c>
      <c r="H10" s="20">
        <v>250</v>
      </c>
    </row>
    <row r="12" spans="2:8" ht="17.25" thickBot="1" x14ac:dyDescent="0.35"/>
    <row r="13" spans="2:8" ht="27" x14ac:dyDescent="0.3">
      <c r="B13" s="22" t="s">
        <v>3</v>
      </c>
      <c r="C13" s="23" t="s">
        <v>6</v>
      </c>
    </row>
    <row r="14" spans="2:8" x14ac:dyDescent="0.3">
      <c r="B14" t="s">
        <v>31</v>
      </c>
    </row>
    <row r="15" spans="2:8" x14ac:dyDescent="0.3">
      <c r="C15" t="s">
        <v>39</v>
      </c>
    </row>
    <row r="18" spans="2:8" ht="27" x14ac:dyDescent="0.3">
      <c r="B18" s="26" t="s">
        <v>0</v>
      </c>
      <c r="C18" s="27" t="s">
        <v>1</v>
      </c>
      <c r="D18" s="27" t="s">
        <v>2</v>
      </c>
      <c r="E18" s="27" t="s">
        <v>3</v>
      </c>
      <c r="F18" s="27" t="s">
        <v>4</v>
      </c>
      <c r="G18" s="28" t="s">
        <v>6</v>
      </c>
      <c r="H18" s="29" t="s">
        <v>5</v>
      </c>
    </row>
    <row r="19" spans="2:8" x14ac:dyDescent="0.3">
      <c r="B19" s="30" t="s">
        <v>11</v>
      </c>
      <c r="C19" s="5" t="s">
        <v>19</v>
      </c>
      <c r="D19" s="5" t="s">
        <v>28</v>
      </c>
      <c r="E19" s="5" t="s">
        <v>31</v>
      </c>
      <c r="F19" s="16">
        <v>3000</v>
      </c>
      <c r="G19" s="13">
        <v>350</v>
      </c>
      <c r="H19" s="31">
        <v>330</v>
      </c>
    </row>
    <row r="20" spans="2:8" x14ac:dyDescent="0.3">
      <c r="B20" s="30" t="s">
        <v>12</v>
      </c>
      <c r="C20" s="5" t="s">
        <v>20</v>
      </c>
      <c r="D20" s="5" t="s">
        <v>27</v>
      </c>
      <c r="E20" s="5" t="s">
        <v>32</v>
      </c>
      <c r="F20" s="16">
        <v>6000</v>
      </c>
      <c r="G20" s="13">
        <v>650</v>
      </c>
      <c r="H20" s="31">
        <v>950</v>
      </c>
    </row>
    <row r="21" spans="2:8" x14ac:dyDescent="0.3">
      <c r="B21" s="30" t="s">
        <v>15</v>
      </c>
      <c r="C21" s="5" t="s">
        <v>24</v>
      </c>
      <c r="D21" s="5" t="s">
        <v>26</v>
      </c>
      <c r="E21" s="5" t="s">
        <v>31</v>
      </c>
      <c r="F21" s="16">
        <v>8500</v>
      </c>
      <c r="G21" s="13">
        <v>950</v>
      </c>
      <c r="H21" s="31">
        <v>1080</v>
      </c>
    </row>
    <row r="22" spans="2:8" x14ac:dyDescent="0.3">
      <c r="B22" s="32" t="s">
        <v>16</v>
      </c>
      <c r="C22" s="33" t="s">
        <v>25</v>
      </c>
      <c r="D22" s="33" t="s">
        <v>28</v>
      </c>
      <c r="E22" s="33" t="s">
        <v>30</v>
      </c>
      <c r="F22" s="34">
        <v>2500</v>
      </c>
      <c r="G22" s="35">
        <v>657</v>
      </c>
      <c r="H22" s="36">
        <v>250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{37F97A4D-6131-4B29-B5C8-93EA2BFD2864}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7F97A4D-6131-4B29-B5C8-93EA2BFD286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28D5D-F557-465F-A806-B8FF55A3DDE5}">
  <dimension ref="B2:H8"/>
  <sheetViews>
    <sheetView workbookViewId="0">
      <selection activeCell="B23" sqref="B23"/>
    </sheetView>
  </sheetViews>
  <sheetFormatPr defaultRowHeight="16.5" x14ac:dyDescent="0.3"/>
  <cols>
    <col min="1" max="1" width="4.875" customWidth="1"/>
    <col min="2" max="2" width="11.375" bestFit="1" customWidth="1"/>
    <col min="3" max="3" width="15.25" bestFit="1" customWidth="1"/>
    <col min="4" max="4" width="24" bestFit="1" customWidth="1"/>
    <col min="5" max="5" width="15.25" bestFit="1" customWidth="1"/>
    <col min="6" max="6" width="24" bestFit="1" customWidth="1"/>
    <col min="7" max="7" width="15.25" bestFit="1" customWidth="1"/>
    <col min="8" max="8" width="24" bestFit="1" customWidth="1"/>
    <col min="9" max="9" width="20.125" bestFit="1" customWidth="1"/>
    <col min="10" max="10" width="28.875" bestFit="1" customWidth="1"/>
    <col min="11" max="12" width="5.125" bestFit="1" customWidth="1"/>
    <col min="13" max="13" width="9.875" bestFit="1" customWidth="1"/>
    <col min="14" max="14" width="7.375" bestFit="1" customWidth="1"/>
    <col min="15" max="15" width="10.625" bestFit="1" customWidth="1"/>
    <col min="16" max="16" width="13.125" bestFit="1" customWidth="1"/>
    <col min="17" max="17" width="10.75" bestFit="1" customWidth="1"/>
    <col min="18" max="18" width="13.25" bestFit="1" customWidth="1"/>
    <col min="19" max="19" width="10.625" bestFit="1" customWidth="1"/>
    <col min="20" max="20" width="13.125" bestFit="1" customWidth="1"/>
    <col min="21" max="21" width="9.875" bestFit="1" customWidth="1"/>
    <col min="22" max="22" width="7.375" bestFit="1" customWidth="1"/>
  </cols>
  <sheetData>
    <row r="2" spans="2:8" x14ac:dyDescent="0.3">
      <c r="B2" s="37"/>
      <c r="C2" s="38" t="s">
        <v>48</v>
      </c>
      <c r="D2" s="37"/>
      <c r="E2" s="37"/>
      <c r="F2" s="37"/>
      <c r="G2" s="37"/>
      <c r="H2" s="37"/>
    </row>
    <row r="3" spans="2:8" x14ac:dyDescent="0.3">
      <c r="B3" s="37"/>
      <c r="C3" s="50" t="s">
        <v>43</v>
      </c>
      <c r="D3" s="51"/>
      <c r="E3" s="50" t="s">
        <v>42</v>
      </c>
      <c r="F3" s="51"/>
      <c r="G3" s="50" t="s">
        <v>41</v>
      </c>
      <c r="H3" s="51"/>
    </row>
    <row r="4" spans="2:8" x14ac:dyDescent="0.3">
      <c r="B4" s="38" t="s">
        <v>49</v>
      </c>
      <c r="C4" s="39" t="s">
        <v>44</v>
      </c>
      <c r="D4" s="39" t="s">
        <v>50</v>
      </c>
      <c r="E4" s="39" t="s">
        <v>44</v>
      </c>
      <c r="F4" s="39" t="s">
        <v>50</v>
      </c>
      <c r="G4" s="39" t="s">
        <v>44</v>
      </c>
      <c r="H4" s="39" t="s">
        <v>50</v>
      </c>
    </row>
    <row r="5" spans="2:8" s="40" customFormat="1" x14ac:dyDescent="0.3">
      <c r="B5" s="40" t="s">
        <v>45</v>
      </c>
      <c r="C5" s="40" t="s">
        <v>51</v>
      </c>
      <c r="D5" s="40" t="s">
        <v>51</v>
      </c>
      <c r="E5" s="40">
        <v>2</v>
      </c>
      <c r="F5" s="40">
        <v>503.5</v>
      </c>
      <c r="G5" s="40" t="s">
        <v>51</v>
      </c>
      <c r="H5" s="40" t="s">
        <v>51</v>
      </c>
    </row>
    <row r="6" spans="2:8" s="40" customFormat="1" x14ac:dyDescent="0.3">
      <c r="B6" s="40" t="s">
        <v>46</v>
      </c>
      <c r="C6" s="40" t="s">
        <v>51</v>
      </c>
      <c r="D6" s="40" t="s">
        <v>51</v>
      </c>
      <c r="E6" s="40" t="s">
        <v>51</v>
      </c>
      <c r="F6" s="40" t="s">
        <v>51</v>
      </c>
      <c r="G6" s="40">
        <v>3</v>
      </c>
      <c r="H6" s="40">
        <v>501</v>
      </c>
    </row>
    <row r="7" spans="2:8" s="40" customFormat="1" x14ac:dyDescent="0.3">
      <c r="B7" s="40" t="s">
        <v>47</v>
      </c>
      <c r="C7" s="40">
        <v>3</v>
      </c>
      <c r="D7" s="40">
        <v>569.33333333333337</v>
      </c>
      <c r="E7" s="40" t="s">
        <v>51</v>
      </c>
      <c r="F7" s="40" t="s">
        <v>51</v>
      </c>
      <c r="G7" s="40" t="s">
        <v>51</v>
      </c>
      <c r="H7" s="40" t="s">
        <v>51</v>
      </c>
    </row>
    <row r="8" spans="2:8" s="40" customFormat="1" x14ac:dyDescent="0.3">
      <c r="B8" s="40" t="s">
        <v>40</v>
      </c>
      <c r="C8" s="40">
        <v>3</v>
      </c>
      <c r="D8" s="40">
        <v>569.33333333333337</v>
      </c>
      <c r="E8" s="40">
        <v>2</v>
      </c>
      <c r="F8" s="40">
        <v>503.5</v>
      </c>
      <c r="G8" s="40">
        <v>3</v>
      </c>
      <c r="H8" s="40">
        <v>501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Sheet1</vt:lpstr>
      <vt:lpstr>Sheet2</vt:lpstr>
      <vt:lpstr>Sheet3</vt:lpstr>
      <vt:lpstr>제4작업</vt:lpstr>
      <vt:lpstr>Sheet2!Criteria</vt:lpstr>
      <vt:lpstr>Sheet2!Extract</vt:lpstr>
      <vt:lpstr>열량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HWANJIN</dc:creator>
  <cp:lastModifiedBy>HWANJIN</cp:lastModifiedBy>
  <dcterms:created xsi:type="dcterms:W3CDTF">2026-09-08T09:51:52Z</dcterms:created>
  <dcterms:modified xsi:type="dcterms:W3CDTF">2026-09-08T12:37:17Z</dcterms:modified>
</cp:coreProperties>
</file>