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가족\Desktop\ITQ엑셀\"/>
    </mc:Choice>
  </mc:AlternateContent>
  <bookViews>
    <workbookView xWindow="0" yWindow="0" windowWidth="14490" windowHeight="10605"/>
  </bookViews>
  <sheets>
    <sheet name="제1작업" sheetId="1" r:id="rId1"/>
    <sheet name="제2작업" sheetId="2" r:id="rId2"/>
    <sheet name="제3작업" sheetId="3" r:id="rId3"/>
    <sheet name="제4작업" sheetId="4" r:id="rId4"/>
  </sheets>
  <definedNames>
    <definedName name="_xlnm._FilterDatabase" localSheetId="1" hidden="1">제2작업!$B$2:$H$10</definedName>
    <definedName name="_xlnm.Criteria" localSheetId="1">제2작업!$B$13:$C$15</definedName>
    <definedName name="_xlnm.Extract" localSheetId="1">제2작업!$B$18:$H$18</definedName>
    <definedName name="가격">제1작업!$F$5:$F$12</definedName>
  </definedNames>
  <calcPr calcId="162913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  <c r="B13" i="2"/>
  <c r="J14" i="1"/>
  <c r="J13" i="1"/>
  <c r="E14" i="1"/>
  <c r="E13" i="1"/>
  <c r="J6" i="1"/>
  <c r="J7" i="1"/>
  <c r="J8" i="1"/>
  <c r="J9" i="1"/>
  <c r="J10" i="1"/>
  <c r="J11" i="1"/>
  <c r="J12" i="1"/>
  <c r="J5" i="1"/>
  <c r="I6" i="1"/>
  <c r="I7" i="1"/>
  <c r="I8" i="1"/>
  <c r="I9" i="1"/>
  <c r="I10" i="1"/>
  <c r="I11" i="1"/>
  <c r="I12" i="1"/>
  <c r="I5" i="1"/>
</calcChain>
</file>

<file path=xl/sharedStrings.xml><?xml version="1.0" encoding="utf-8"?>
<sst xmlns="http://schemas.openxmlformats.org/spreadsheetml/2006/main" count="109" uniqueCount="41">
  <si>
    <t>부위</t>
  </si>
  <si>
    <t>부위</t>
    <phoneticPr fontId="2" type="noConversion"/>
  </si>
  <si>
    <t>생산일</t>
    <phoneticPr fontId="2" type="noConversion"/>
  </si>
  <si>
    <t>구분</t>
    <phoneticPr fontId="2" type="noConversion"/>
  </si>
  <si>
    <t>kg당 가격</t>
  </si>
  <si>
    <t>kg당 가격</t>
    <phoneticPr fontId="2" type="noConversion"/>
  </si>
  <si>
    <t>판매량
(단위:kg)</t>
    <phoneticPr fontId="2" type="noConversion"/>
  </si>
  <si>
    <t>납품한
소비시장 수</t>
    <phoneticPr fontId="2" type="noConversion"/>
  </si>
  <si>
    <t>판매순위</t>
    <phoneticPr fontId="2" type="noConversion"/>
  </si>
  <si>
    <t>비고</t>
    <phoneticPr fontId="2" type="noConversion"/>
  </si>
  <si>
    <t>E738W</t>
  </si>
  <si>
    <t>E738W</t>
    <phoneticPr fontId="2" type="noConversion"/>
  </si>
  <si>
    <t>F729P</t>
    <phoneticPr fontId="2" type="noConversion"/>
  </si>
  <si>
    <t>F839W</t>
    <phoneticPr fontId="2" type="noConversion"/>
  </si>
  <si>
    <t>T568K</t>
    <phoneticPr fontId="2" type="noConversion"/>
  </si>
  <si>
    <t>S786W</t>
    <phoneticPr fontId="2" type="noConversion"/>
  </si>
  <si>
    <t>T892P</t>
    <phoneticPr fontId="2" type="noConversion"/>
  </si>
  <si>
    <t>H119M</t>
    <phoneticPr fontId="2" type="noConversion"/>
  </si>
  <si>
    <t>O909W</t>
    <phoneticPr fontId="2" type="noConversion"/>
  </si>
  <si>
    <t>안심</t>
  </si>
  <si>
    <t>안심</t>
    <phoneticPr fontId="2" type="noConversion"/>
  </si>
  <si>
    <t>등심</t>
  </si>
  <si>
    <t>등심</t>
    <phoneticPr fontId="2" type="noConversion"/>
  </si>
  <si>
    <t>앞다리</t>
  </si>
  <si>
    <t>앞다리</t>
    <phoneticPr fontId="2" type="noConversion"/>
  </si>
  <si>
    <t>1++등급</t>
    <phoneticPr fontId="2" type="noConversion"/>
  </si>
  <si>
    <t>1등급</t>
    <phoneticPr fontId="2" type="noConversion"/>
  </si>
  <si>
    <t>1+등급</t>
    <phoneticPr fontId="2" type="noConversion"/>
  </si>
  <si>
    <t>2등급</t>
    <phoneticPr fontId="2" type="noConversion"/>
  </si>
  <si>
    <t>kg당 최저 가격</t>
    <phoneticPr fontId="2" type="noConversion"/>
  </si>
  <si>
    <t>구분이 1++등급 비율</t>
    <phoneticPr fontId="2" type="noConversion"/>
  </si>
  <si>
    <t>안심 부위 판매량(단위:kg)합계</t>
    <phoneticPr fontId="2" type="noConversion"/>
  </si>
  <si>
    <t>품목코드</t>
    <phoneticPr fontId="2" type="noConversion"/>
  </si>
  <si>
    <t>&gt;=5000</t>
    <phoneticPr fontId="2" type="noConversion"/>
  </si>
  <si>
    <t>총합계</t>
  </si>
  <si>
    <t>개수 : 품목코드</t>
  </si>
  <si>
    <t>최대값 : 판매량(단위:kg)</t>
  </si>
  <si>
    <t>40001-60000</t>
  </si>
  <si>
    <t>60001-80000</t>
  </si>
  <si>
    <t>80001-100000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</si>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</sst>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&quot;원&quot;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1" fontId="3" fillId="0" borderId="1" xfId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1" applyNumberFormat="1" applyFont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76" fontId="3" fillId="0" borderId="1" xfId="1" applyNumberFormat="1" applyFont="1" applyFill="1" applyBorder="1" applyAlignment="1">
      <alignment horizontal="right" vertical="center"/>
    </xf>
    <xf numFmtId="41" fontId="3" fillId="0" borderId="1" xfId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41" fontId="3" fillId="0" borderId="3" xfId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4" fontId="3" fillId="0" borderId="8" xfId="0" applyNumberFormat="1" applyFont="1" applyFill="1" applyBorder="1" applyAlignment="1">
      <alignment horizontal="center" vertical="center"/>
    </xf>
    <xf numFmtId="176" fontId="3" fillId="0" borderId="8" xfId="1" applyNumberFormat="1" applyFont="1" applyFill="1" applyBorder="1" applyAlignment="1">
      <alignment horizontal="right" vertical="center"/>
    </xf>
    <xf numFmtId="41" fontId="3" fillId="0" borderId="8" xfId="1" applyFont="1" applyFill="1" applyBorder="1" applyAlignment="1">
      <alignment horizontal="right" vertical="center"/>
    </xf>
    <xf numFmtId="41" fontId="3" fillId="0" borderId="9" xfId="1" applyFont="1" applyFill="1" applyBorder="1" applyAlignment="1">
      <alignment horizontal="right" vertical="center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 wrapText="1"/>
    </xf>
    <xf numFmtId="4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9" fontId="3" fillId="0" borderId="16" xfId="2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/>
    </xf>
    <xf numFmtId="176" fontId="3" fillId="0" borderId="11" xfId="1" applyNumberFormat="1" applyFont="1" applyBorder="1" applyAlignment="1">
      <alignment horizontal="right" vertical="center"/>
    </xf>
    <xf numFmtId="41" fontId="3" fillId="0" borderId="11" xfId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4" fontId="3" fillId="0" borderId="16" xfId="0" applyNumberFormat="1" applyFont="1" applyBorder="1" applyAlignment="1">
      <alignment horizontal="center" vertical="center"/>
    </xf>
    <xf numFmtId="176" fontId="3" fillId="0" borderId="16" xfId="1" applyNumberFormat="1" applyFont="1" applyBorder="1" applyAlignment="1">
      <alignment horizontal="right" vertical="center"/>
    </xf>
    <xf numFmtId="41" fontId="3" fillId="0" borderId="16" xfId="1" applyFont="1" applyBorder="1" applyAlignment="1">
      <alignment horizontal="right" vertical="center"/>
    </xf>
  </cellXfs>
  <cellStyles count="3">
    <cellStyle name="백분율" xfId="2" builtinId="5"/>
    <cellStyle name="쉼표 [0]" xfId="1" builtinId="6"/>
    <cellStyle name="표준" xfId="0" builtinId="0"/>
  </cellStyles>
  <dxfs count="14">
    <dxf>
      <numFmt numFmtId="33" formatCode="_-* #,##0_-;\-* #,##0_-;_-* &quot;-&quot;_-;_-@_-"/>
    </dxf>
    <dxf>
      <alignment horizontal="center"/>
    </dxf>
    <dxf>
      <numFmt numFmtId="33" formatCode="_-* #,##0_-;\-* #,##0_-;_-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76" formatCode="#,##0&quot;원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9" formatCode="yyyy/mm/d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sz="2000" b="1"/>
              <a:t>등심 및 앞다리 판매 현황</a:t>
            </a:r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판매량(단위:kg)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23-402C-AD0E-C47AD7B026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제1작업!$B$5:$B$12</c15:sqref>
                  </c15:fullRef>
                </c:ext>
              </c:extLst>
              <c:f>(제1작업!$B$6:$B$10,제1작업!$B$12)</c:f>
              <c:strCache>
                <c:ptCount val="6"/>
                <c:pt idx="0">
                  <c:v>F729P</c:v>
                </c:pt>
                <c:pt idx="1">
                  <c:v>F839W</c:v>
                </c:pt>
                <c:pt idx="2">
                  <c:v>T568K</c:v>
                </c:pt>
                <c:pt idx="3">
                  <c:v>S786W</c:v>
                </c:pt>
                <c:pt idx="4">
                  <c:v>T892P</c:v>
                </c:pt>
                <c:pt idx="5">
                  <c:v>O909W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제1작업!$G$5:$G$12</c15:sqref>
                  </c15:fullRef>
                </c:ext>
              </c:extLst>
              <c:f>(제1작업!$G$6:$G$10,제1작업!$G$12)</c:f>
              <c:numCache>
                <c:formatCode>_(* #,##0_);_(* \(#,##0\);_(* "-"_);_(@_)</c:formatCode>
                <c:ptCount val="6"/>
                <c:pt idx="0">
                  <c:v>4820</c:v>
                </c:pt>
                <c:pt idx="1">
                  <c:v>1294</c:v>
                </c:pt>
                <c:pt idx="2">
                  <c:v>5282</c:v>
                </c:pt>
                <c:pt idx="3">
                  <c:v>4188</c:v>
                </c:pt>
                <c:pt idx="4">
                  <c:v>3240</c:v>
                </c:pt>
                <c:pt idx="5">
                  <c:v>3765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23-402C-AD0E-C47AD7B02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65026024"/>
        <c:axId val="565029960"/>
      </c:barChart>
      <c:lineChart>
        <c:grouping val="standard"/>
        <c:varyColors val="0"/>
        <c:ser>
          <c:idx val="0"/>
          <c:order val="0"/>
          <c:tx>
            <c:strRef>
              <c:f>제1작업!$F$4</c:f>
              <c:strCache>
                <c:ptCount val="1"/>
                <c:pt idx="0">
                  <c:v>kg당 가격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제1작업!$B$5:$B$12</c15:sqref>
                  </c15:fullRef>
                </c:ext>
              </c:extLst>
              <c:f>(제1작업!$B$6:$B$10,제1작업!$B$12)</c:f>
              <c:strCache>
                <c:ptCount val="6"/>
                <c:pt idx="0">
                  <c:v>F729P</c:v>
                </c:pt>
                <c:pt idx="1">
                  <c:v>F839W</c:v>
                </c:pt>
                <c:pt idx="2">
                  <c:v>T568K</c:v>
                </c:pt>
                <c:pt idx="3">
                  <c:v>S786W</c:v>
                </c:pt>
                <c:pt idx="4">
                  <c:v>T892P</c:v>
                </c:pt>
                <c:pt idx="5">
                  <c:v>O909W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제1작업!$F$5:$F$12</c15:sqref>
                  </c15:fullRef>
                </c:ext>
              </c:extLst>
              <c:f>(제1작업!$F$6:$F$10,제1작업!$F$12)</c:f>
              <c:numCache>
                <c:formatCode>#,##0"원"</c:formatCode>
                <c:ptCount val="6"/>
                <c:pt idx="0">
                  <c:v>79000</c:v>
                </c:pt>
                <c:pt idx="1">
                  <c:v>85000</c:v>
                </c:pt>
                <c:pt idx="2">
                  <c:v>66000</c:v>
                </c:pt>
                <c:pt idx="3">
                  <c:v>52000</c:v>
                </c:pt>
                <c:pt idx="4">
                  <c:v>88000</c:v>
                </c:pt>
                <c:pt idx="5">
                  <c:v>70000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3-402C-AD0E-C47AD7B02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015528"/>
        <c:axId val="565013888"/>
      </c:lineChart>
      <c:catAx>
        <c:axId val="565026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565029960"/>
        <c:crosses val="autoZero"/>
        <c:auto val="1"/>
        <c:lblAlgn val="ctr"/>
        <c:lblOffset val="100"/>
        <c:noMultiLvlLbl val="0"/>
      </c:catAx>
      <c:valAx>
        <c:axId val="565029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565026024"/>
        <c:crosses val="autoZero"/>
        <c:crossBetween val="between"/>
      </c:valAx>
      <c:valAx>
        <c:axId val="565013888"/>
        <c:scaling>
          <c:orientation val="minMax"/>
          <c:max val="105000"/>
        </c:scaling>
        <c:delete val="0"/>
        <c:axPos val="r"/>
        <c:numFmt formatCode="#,##0&quot;원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565015528"/>
        <c:crosses val="max"/>
        <c:crossBetween val="between"/>
        <c:majorUnit val="15000"/>
      </c:valAx>
      <c:catAx>
        <c:axId val="565015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5013888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95250</xdr:rowOff>
    </xdr:from>
    <xdr:to>
      <xdr:col>6</xdr:col>
      <xdr:colOff>447675</xdr:colOff>
      <xdr:row>2</xdr:row>
      <xdr:rowOff>200025</xdr:rowOff>
    </xdr:to>
    <xdr:sp macro="" textlink="">
      <xdr:nvSpPr>
        <xdr:cNvPr id="2" name="십자형 1">
          <a:extLst>
            <a:ext uri="{FF2B5EF4-FFF2-40B4-BE49-F238E27FC236}">
              <a16:creationId xmlns:a16="http://schemas.microsoft.com/office/drawing/2014/main" id="{B24BF11F-6AD8-4DCA-AA15-C9585C01F36E}"/>
            </a:ext>
          </a:extLst>
        </xdr:cNvPr>
        <xdr:cNvSpPr/>
      </xdr:nvSpPr>
      <xdr:spPr>
        <a:xfrm>
          <a:off x="133350" y="95250"/>
          <a:ext cx="4067175" cy="733425"/>
        </a:xfrm>
        <a:prstGeom prst="plus">
          <a:avLst/>
        </a:prstGeom>
        <a:solidFill>
          <a:srgbClr val="FFFF00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ko-KR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A</a:t>
          </a:r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사 소고기 부위별 판매 현황</a:t>
          </a:r>
        </a:p>
      </xdr:txBody>
    </xdr:sp>
    <xdr:clientData/>
  </xdr:twoCellAnchor>
  <xdr:twoCellAnchor editAs="oneCell">
    <xdr:from>
      <xdr:col>6</xdr:col>
      <xdr:colOff>571500</xdr:colOff>
      <xdr:row>0</xdr:row>
      <xdr:rowOff>76200</xdr:rowOff>
    </xdr:from>
    <xdr:to>
      <xdr:col>10</xdr:col>
      <xdr:colOff>9525</xdr:colOff>
      <xdr:row>2</xdr:row>
      <xdr:rowOff>228600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500A8FD1-B05E-4A49-80C7-F6FDAEAB2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76200"/>
          <a:ext cx="2371725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8924FCD-70A0-47EC-986F-47BE837B6FC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0.48731</cdr:x>
      <cdr:y>0.1436</cdr:y>
    </cdr:from>
    <cdr:to>
      <cdr:x>0.60745</cdr:x>
      <cdr:y>0.19405</cdr:y>
    </cdr:to>
    <cdr:sp macro="" textlink="">
      <cdr:nvSpPr>
        <cdr:cNvPr id="2" name="말풍선: 모서리가 둥근 사각형 1">
          <a:extLst xmlns:a="http://schemas.openxmlformats.org/drawingml/2006/main">
            <a:ext uri="{FF2B5EF4-FFF2-40B4-BE49-F238E27FC236}">
              <a16:creationId xmlns:a16="http://schemas.microsoft.com/office/drawing/2014/main" id="{475E2DB3-45E1-4213-9E76-2A07E96FB351}"/>
            </a:ext>
          </a:extLst>
        </cdr:cNvPr>
        <cdr:cNvSpPr/>
      </cdr:nvSpPr>
      <cdr:spPr>
        <a:xfrm xmlns:a="http://schemas.openxmlformats.org/drawingml/2006/main">
          <a:off x="4534215" y="873781"/>
          <a:ext cx="1117810" cy="307004"/>
        </a:xfrm>
        <a:prstGeom xmlns:a="http://schemas.openxmlformats.org/drawingml/2006/main" prst="wedgeRoundRectCallout">
          <a:avLst>
            <a:gd name="adj1" fmla="val -77414"/>
            <a:gd name="adj2" fmla="val 24038"/>
            <a:gd name="adj3" fmla="val 16667"/>
          </a:avLst>
        </a:prstGeom>
        <a:noFill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최다 판매</a:t>
          </a:r>
          <a:endParaRPr lang="ko-KR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가족" refreshedDate="45883.001853935188" createdVersion="6" refreshedVersion="6" minRefreshableVersion="3" recordCount="8">
  <cacheSource type="worksheet">
    <worksheetSource ref="B4:H12" sheet="제1작업"/>
  </cacheSource>
  <cacheFields count="7">
    <cacheField name="품목코드" numFmtId="0">
      <sharedItems/>
    </cacheField>
    <cacheField name="부위" numFmtId="0">
      <sharedItems count="3">
        <s v="안심"/>
        <s v="등심"/>
        <s v="앞다리"/>
      </sharedItems>
    </cacheField>
    <cacheField name="생산일" numFmtId="14">
      <sharedItems containsSemiMixedTypes="0" containsNonDate="0" containsDate="1" containsString="0" minDate="2022-05-19T00:00:00" maxDate="2022-05-31T00:00:00"/>
    </cacheField>
    <cacheField name="구분" numFmtId="0">
      <sharedItems/>
    </cacheField>
    <cacheField name="kg당 가격" numFmtId="176">
      <sharedItems containsSemiMixedTypes="0" containsString="0" containsNumber="1" containsInteger="1" minValue="52000" maxValue="98000" count="8">
        <n v="98000"/>
        <n v="79000"/>
        <n v="85000"/>
        <n v="66000"/>
        <n v="52000"/>
        <n v="88000"/>
        <n v="94000"/>
        <n v="70000"/>
      </sharedItems>
      <fieldGroup base="4">
        <rangePr autoStart="0" autoEnd="0" startNum="40001" endNum="100000" groupInterval="20000"/>
        <groupItems count="5">
          <s v="&lt;40001"/>
          <s v="40001-60000"/>
          <s v="60001-80000"/>
          <s v="80001-100000"/>
          <s v="&gt;100001"/>
        </groupItems>
      </fieldGroup>
    </cacheField>
    <cacheField name="판매량_x000a_(단위:kg)" numFmtId="41">
      <sharedItems containsSemiMixedTypes="0" containsString="0" containsNumber="1" containsInteger="1" minValue="1294" maxValue="5282"/>
    </cacheField>
    <cacheField name="납품한_x000a_소비시장 수" numFmtId="41">
      <sharedItems containsSemiMixedTypes="0" containsString="0" containsNumber="1" containsInteger="1" minValue="28" maxValue="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E738W"/>
    <x v="0"/>
    <d v="2022-05-24T00:00:00"/>
    <s v="1++등급"/>
    <x v="0"/>
    <n v="1350"/>
    <n v="32"/>
  </r>
  <r>
    <s v="F729P"/>
    <x v="1"/>
    <d v="2022-05-24T00:00:00"/>
    <s v="1등급"/>
    <x v="1"/>
    <n v="4820"/>
    <n v="87"/>
  </r>
  <r>
    <s v="F839W"/>
    <x v="2"/>
    <d v="2022-05-19T00:00:00"/>
    <s v="1+등급"/>
    <x v="2"/>
    <n v="1294"/>
    <n v="28"/>
  </r>
  <r>
    <s v="T568K"/>
    <x v="1"/>
    <d v="2022-05-27T00:00:00"/>
    <s v="2등급"/>
    <x v="3"/>
    <n v="5282"/>
    <n v="98"/>
  </r>
  <r>
    <s v="S786W"/>
    <x v="2"/>
    <d v="2022-05-29T00:00:00"/>
    <s v="2등급"/>
    <x v="4"/>
    <n v="4188"/>
    <n v="73"/>
  </r>
  <r>
    <s v="T892P"/>
    <x v="1"/>
    <d v="2022-05-24T00:00:00"/>
    <s v="1+등급"/>
    <x v="5"/>
    <n v="3240"/>
    <n v="65"/>
  </r>
  <r>
    <s v="H119M"/>
    <x v="0"/>
    <d v="2022-05-22T00:00:00"/>
    <s v="1등급"/>
    <x v="6"/>
    <n v="1472"/>
    <n v="38"/>
  </r>
  <r>
    <s v="O909W"/>
    <x v="2"/>
    <d v="2022-05-30T00:00:00"/>
    <s v="1++등급"/>
    <x v="7"/>
    <n v="3765"/>
    <n v="7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2" cacheId="0" applyNumberFormats="0" applyBorderFormats="0" applyFontFormats="0" applyPatternFormats="0" applyAlignmentFormats="0" applyWidthHeightFormats="1" dataCaption="값" missingCaption="**" updatedVersion="6" minRefreshableVersion="3" useAutoFormatting="1" colGrandTotals="0" itemPrintTitles="1" mergeItem="1" createdVersion="6" indent="0" outline="1" outlineData="1" multipleFieldFilters="0" rowHeaderCaption="kg당 가격" colHeaderCaption="부위">
  <location ref="B2:H8" firstHeaderRow="1" firstDataRow="3" firstDataCol="1"/>
  <pivotFields count="7">
    <pivotField dataField="1" showAll="0"/>
    <pivotField axis="axisCol" showAll="0" sortType="descending">
      <items count="4">
        <item x="2"/>
        <item x="0"/>
        <item x="1"/>
        <item t="default"/>
      </items>
    </pivotField>
    <pivotField numFmtId="14" showAll="0"/>
    <pivotField showAll="0"/>
    <pivotField axis="axisRow" numFmtId="176" showAll="0">
      <items count="6">
        <item x="0"/>
        <item x="1"/>
        <item x="2"/>
        <item x="3"/>
        <item x="4"/>
        <item t="default"/>
      </items>
    </pivotField>
    <pivotField dataField="1" numFmtId="41" showAll="0"/>
    <pivotField numFmtId="41" showAll="0"/>
  </pivotFields>
  <rowFields count="1">
    <field x="4"/>
  </rowFields>
  <rowItems count="4">
    <i>
      <x v="1"/>
    </i>
    <i>
      <x v="2"/>
    </i>
    <i>
      <x v="3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품목코드" fld="0" subtotal="count" baseField="0" baseItem="0"/>
    <dataField name="최대값 : 판매량(단위:kg)" fld="5" subtotal="max" baseField="4" baseItem="0"/>
  </dataFields>
  <formats count="3">
    <format dxfId="2">
      <pivotArea outline="0" collapsedLevelsAreSubtotals="1" fieldPosition="0"/>
    </format>
    <format dxfId="1">
      <pivotArea outline="0" collapsedLevelsAreSubtotals="1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표1" displayName="표1" ref="B18:H21" totalsRowShown="0" headerRowDxfId="13" headerRowBorderDxfId="12" tableBorderDxfId="11" totalsRowBorderDxfId="10">
  <autoFilter ref="B18:H21"/>
  <tableColumns count="7">
    <tableColumn id="1" name="품목코드" dataDxfId="9"/>
    <tableColumn id="2" name="부위" dataDxfId="8"/>
    <tableColumn id="3" name="생산일" dataDxfId="7"/>
    <tableColumn id="4" name="구분" dataDxfId="6"/>
    <tableColumn id="5" name="kg당 가격" dataDxfId="5" dataCellStyle="쉼표 [0]"/>
    <tableColumn id="6" name="판매량_x000a_(단위:kg)" dataDxfId="4" dataCellStyle="쉼표 [0]"/>
    <tableColumn id="7" name="납품한_x000a_소비시장 수" dataDxfId="3" dataCellStyle="쉼표 [0]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"/>
  <sheetViews>
    <sheetView tabSelected="1" workbookViewId="0">
      <selection activeCell="K29" sqref="K29"/>
    </sheetView>
  </sheetViews>
  <sheetFormatPr defaultRowHeight="13.5" x14ac:dyDescent="0.3"/>
  <cols>
    <col min="1" max="1" width="1.625" style="1" customWidth="1"/>
    <col min="2" max="3" width="9" style="1"/>
    <col min="4" max="4" width="11.625" style="1" bestFit="1" customWidth="1"/>
    <col min="5" max="7" width="9" style="1"/>
    <col min="8" max="8" width="11.5" style="1" customWidth="1"/>
    <col min="9" max="16384" width="9" style="1"/>
  </cols>
  <sheetData>
    <row r="1" spans="2:10" ht="24.95" customHeight="1" x14ac:dyDescent="0.3"/>
    <row r="2" spans="2:10" ht="24.95" customHeight="1" x14ac:dyDescent="0.3"/>
    <row r="3" spans="2:10" ht="24.95" customHeight="1" thickBot="1" x14ac:dyDescent="0.35"/>
    <row r="4" spans="2:10" ht="27.75" thickBot="1" x14ac:dyDescent="0.35">
      <c r="B4" s="41" t="s">
        <v>32</v>
      </c>
      <c r="C4" s="42" t="s">
        <v>1</v>
      </c>
      <c r="D4" s="42" t="s">
        <v>2</v>
      </c>
      <c r="E4" s="42" t="s">
        <v>3</v>
      </c>
      <c r="F4" s="42" t="s">
        <v>5</v>
      </c>
      <c r="G4" s="43" t="s">
        <v>6</v>
      </c>
      <c r="H4" s="43" t="s">
        <v>7</v>
      </c>
      <c r="I4" s="42" t="s">
        <v>8</v>
      </c>
      <c r="J4" s="44" t="s">
        <v>9</v>
      </c>
    </row>
    <row r="5" spans="2:10" ht="20.100000000000001" customHeight="1" x14ac:dyDescent="0.3">
      <c r="B5" s="50" t="s">
        <v>11</v>
      </c>
      <c r="C5" s="51" t="s">
        <v>20</v>
      </c>
      <c r="D5" s="52">
        <v>44705</v>
      </c>
      <c r="E5" s="51" t="s">
        <v>25</v>
      </c>
      <c r="F5" s="53">
        <v>98000</v>
      </c>
      <c r="G5" s="54">
        <v>1350</v>
      </c>
      <c r="H5" s="54">
        <v>32</v>
      </c>
      <c r="I5" s="51" t="str">
        <f>_xlfn.RANK.EQ(G5,$G$5:$G$12)&amp;"위"</f>
        <v>7위</v>
      </c>
      <c r="J5" s="55" t="str">
        <f>IF(OR(F5&gt;=90000,G5&gt;=5000),"★","")</f>
        <v>★</v>
      </c>
    </row>
    <row r="6" spans="2:10" ht="20.100000000000001" customHeight="1" x14ac:dyDescent="0.3">
      <c r="B6" s="32" t="s">
        <v>12</v>
      </c>
      <c r="C6" s="5" t="s">
        <v>22</v>
      </c>
      <c r="D6" s="3">
        <v>44705</v>
      </c>
      <c r="E6" s="5" t="s">
        <v>26</v>
      </c>
      <c r="F6" s="8">
        <v>79000</v>
      </c>
      <c r="G6" s="4">
        <v>4820</v>
      </c>
      <c r="H6" s="4">
        <v>87</v>
      </c>
      <c r="I6" s="5" t="str">
        <f t="shared" ref="I6:I12" si="0">_xlfn.RANK.EQ(G6,$G$5:$G$12)&amp;"위"</f>
        <v>2위</v>
      </c>
      <c r="J6" s="33" t="str">
        <f t="shared" ref="J6:J12" si="1">IF(OR(F6&gt;=90000,G6&gt;=5000),"★","")</f>
        <v/>
      </c>
    </row>
    <row r="7" spans="2:10" ht="20.100000000000001" customHeight="1" x14ac:dyDescent="0.3">
      <c r="B7" s="32" t="s">
        <v>13</v>
      </c>
      <c r="C7" s="5" t="s">
        <v>24</v>
      </c>
      <c r="D7" s="3">
        <v>44700</v>
      </c>
      <c r="E7" s="5" t="s">
        <v>27</v>
      </c>
      <c r="F7" s="8">
        <v>85000</v>
      </c>
      <c r="G7" s="4">
        <v>1294</v>
      </c>
      <c r="H7" s="4">
        <v>28</v>
      </c>
      <c r="I7" s="5" t="str">
        <f t="shared" si="0"/>
        <v>8위</v>
      </c>
      <c r="J7" s="33" t="str">
        <f t="shared" si="1"/>
        <v/>
      </c>
    </row>
    <row r="8" spans="2:10" ht="20.100000000000001" customHeight="1" x14ac:dyDescent="0.3">
      <c r="B8" s="32" t="s">
        <v>14</v>
      </c>
      <c r="C8" s="5" t="s">
        <v>22</v>
      </c>
      <c r="D8" s="3">
        <v>44708</v>
      </c>
      <c r="E8" s="5" t="s">
        <v>28</v>
      </c>
      <c r="F8" s="8">
        <v>66000</v>
      </c>
      <c r="G8" s="4">
        <v>5282</v>
      </c>
      <c r="H8" s="4">
        <v>98</v>
      </c>
      <c r="I8" s="5" t="str">
        <f t="shared" si="0"/>
        <v>1위</v>
      </c>
      <c r="J8" s="33" t="str">
        <f t="shared" si="1"/>
        <v>★</v>
      </c>
    </row>
    <row r="9" spans="2:10" ht="20.100000000000001" customHeight="1" x14ac:dyDescent="0.3">
      <c r="B9" s="32" t="s">
        <v>15</v>
      </c>
      <c r="C9" s="5" t="s">
        <v>24</v>
      </c>
      <c r="D9" s="3">
        <v>44710</v>
      </c>
      <c r="E9" s="5" t="s">
        <v>28</v>
      </c>
      <c r="F9" s="8">
        <v>52000</v>
      </c>
      <c r="G9" s="4">
        <v>4188</v>
      </c>
      <c r="H9" s="4">
        <v>73</v>
      </c>
      <c r="I9" s="5" t="str">
        <f t="shared" si="0"/>
        <v>3위</v>
      </c>
      <c r="J9" s="33" t="str">
        <f t="shared" si="1"/>
        <v/>
      </c>
    </row>
    <row r="10" spans="2:10" ht="20.100000000000001" customHeight="1" x14ac:dyDescent="0.3">
      <c r="B10" s="32" t="s">
        <v>16</v>
      </c>
      <c r="C10" s="5" t="s">
        <v>22</v>
      </c>
      <c r="D10" s="3">
        <v>44705</v>
      </c>
      <c r="E10" s="5" t="s">
        <v>27</v>
      </c>
      <c r="F10" s="8">
        <v>88000</v>
      </c>
      <c r="G10" s="4">
        <v>3240</v>
      </c>
      <c r="H10" s="4">
        <v>65</v>
      </c>
      <c r="I10" s="5" t="str">
        <f t="shared" si="0"/>
        <v>5위</v>
      </c>
      <c r="J10" s="33" t="str">
        <f t="shared" si="1"/>
        <v/>
      </c>
    </row>
    <row r="11" spans="2:10" ht="20.100000000000001" customHeight="1" x14ac:dyDescent="0.3">
      <c r="B11" s="32" t="s">
        <v>17</v>
      </c>
      <c r="C11" s="5" t="s">
        <v>20</v>
      </c>
      <c r="D11" s="3">
        <v>44703</v>
      </c>
      <c r="E11" s="5" t="s">
        <v>26</v>
      </c>
      <c r="F11" s="8">
        <v>94000</v>
      </c>
      <c r="G11" s="4">
        <v>1472</v>
      </c>
      <c r="H11" s="4">
        <v>38</v>
      </c>
      <c r="I11" s="5" t="str">
        <f t="shared" si="0"/>
        <v>6위</v>
      </c>
      <c r="J11" s="33" t="str">
        <f t="shared" si="1"/>
        <v>★</v>
      </c>
    </row>
    <row r="12" spans="2:10" ht="20.100000000000001" customHeight="1" thickBot="1" x14ac:dyDescent="0.35">
      <c r="B12" s="56" t="s">
        <v>18</v>
      </c>
      <c r="C12" s="39" t="s">
        <v>24</v>
      </c>
      <c r="D12" s="57">
        <v>44711</v>
      </c>
      <c r="E12" s="39" t="s">
        <v>25</v>
      </c>
      <c r="F12" s="58">
        <v>70000</v>
      </c>
      <c r="G12" s="59">
        <v>3765</v>
      </c>
      <c r="H12" s="59">
        <v>71</v>
      </c>
      <c r="I12" s="39" t="str">
        <f t="shared" si="0"/>
        <v>4위</v>
      </c>
      <c r="J12" s="40" t="str">
        <f t="shared" si="1"/>
        <v/>
      </c>
    </row>
    <row r="13" spans="2:10" ht="20.100000000000001" customHeight="1" x14ac:dyDescent="0.3">
      <c r="B13" s="45" t="s">
        <v>29</v>
      </c>
      <c r="C13" s="46"/>
      <c r="D13" s="46"/>
      <c r="E13" s="47">
        <f>MIN(가격)</f>
        <v>52000</v>
      </c>
      <c r="F13" s="48"/>
      <c r="G13" s="46" t="s">
        <v>31</v>
      </c>
      <c r="H13" s="46"/>
      <c r="I13" s="46"/>
      <c r="J13" s="49">
        <f>DSUM(B4:J12,6,C4:C5)</f>
        <v>2822</v>
      </c>
    </row>
    <row r="14" spans="2:10" ht="20.100000000000001" customHeight="1" thickBot="1" x14ac:dyDescent="0.35">
      <c r="B14" s="34" t="s">
        <v>30</v>
      </c>
      <c r="C14" s="35"/>
      <c r="D14" s="35"/>
      <c r="E14" s="36">
        <f>COUNTIF(E5:E12,"1++등급")/COUNTA(E5:E12)</f>
        <v>0.25</v>
      </c>
      <c r="F14" s="37"/>
      <c r="G14" s="38" t="s">
        <v>32</v>
      </c>
      <c r="H14" s="39" t="s">
        <v>10</v>
      </c>
      <c r="I14" s="38" t="s">
        <v>5</v>
      </c>
      <c r="J14" s="40">
        <f>VLOOKUP(H14,B5:J12,5)</f>
        <v>98000</v>
      </c>
    </row>
  </sheetData>
  <mergeCells count="4">
    <mergeCell ref="B13:D13"/>
    <mergeCell ref="B14:D14"/>
    <mergeCell ref="G13:I13"/>
    <mergeCell ref="F13:F14"/>
  </mergeCells>
  <phoneticPr fontId="2" type="noConversion"/>
  <conditionalFormatting sqref="G5:G12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{83669281-DAFA-44C1-A50D-39749AAEE7EE}</x14:id>
        </ext>
      </extLst>
    </cfRule>
  </conditionalFormatting>
  <dataValidations count="1">
    <dataValidation type="list" allowBlank="1" showInputMessage="1" showErrorMessage="1" sqref="H14">
      <formula1>$B$5:$B$12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3669281-DAFA-44C1-A50D-39749AAEE7EE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G5:G12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1"/>
  <sheetViews>
    <sheetView workbookViewId="0">
      <selection activeCell="B19" sqref="B19"/>
    </sheetView>
  </sheetViews>
  <sheetFormatPr defaultRowHeight="16.5" x14ac:dyDescent="0.3"/>
  <cols>
    <col min="1" max="1" width="1.625" customWidth="1"/>
    <col min="4" max="4" width="11.625" bestFit="1" customWidth="1"/>
    <col min="6" max="6" width="10.875" customWidth="1"/>
    <col min="8" max="8" width="11.5" customWidth="1"/>
  </cols>
  <sheetData>
    <row r="2" spans="2:8" ht="27" x14ac:dyDescent="0.3">
      <c r="B2" s="6" t="s">
        <v>32</v>
      </c>
      <c r="C2" s="6" t="s">
        <v>1</v>
      </c>
      <c r="D2" s="6" t="s">
        <v>2</v>
      </c>
      <c r="E2" s="6" t="s">
        <v>3</v>
      </c>
      <c r="F2" s="6" t="s">
        <v>5</v>
      </c>
      <c r="G2" s="7" t="s">
        <v>6</v>
      </c>
      <c r="H2" s="7" t="s">
        <v>7</v>
      </c>
    </row>
    <row r="3" spans="2:8" x14ac:dyDescent="0.3">
      <c r="B3" s="2" t="s">
        <v>11</v>
      </c>
      <c r="C3" s="2" t="s">
        <v>20</v>
      </c>
      <c r="D3" s="3">
        <v>44705</v>
      </c>
      <c r="E3" s="2" t="s">
        <v>25</v>
      </c>
      <c r="F3" s="8">
        <v>98000</v>
      </c>
      <c r="G3" s="4">
        <v>1350</v>
      </c>
      <c r="H3" s="4">
        <v>32</v>
      </c>
    </row>
    <row r="4" spans="2:8" x14ac:dyDescent="0.3">
      <c r="B4" s="2" t="s">
        <v>12</v>
      </c>
      <c r="C4" s="2" t="s">
        <v>22</v>
      </c>
      <c r="D4" s="3">
        <v>44705</v>
      </c>
      <c r="E4" s="2" t="s">
        <v>26</v>
      </c>
      <c r="F4" s="8">
        <v>79000</v>
      </c>
      <c r="G4" s="4">
        <v>4820</v>
      </c>
      <c r="H4" s="4">
        <v>87</v>
      </c>
    </row>
    <row r="5" spans="2:8" x14ac:dyDescent="0.3">
      <c r="B5" s="2" t="s">
        <v>13</v>
      </c>
      <c r="C5" s="2" t="s">
        <v>24</v>
      </c>
      <c r="D5" s="3">
        <v>44700</v>
      </c>
      <c r="E5" s="2" t="s">
        <v>27</v>
      </c>
      <c r="F5" s="8">
        <v>85000</v>
      </c>
      <c r="G5" s="4">
        <v>1294</v>
      </c>
      <c r="H5" s="4">
        <v>28</v>
      </c>
    </row>
    <row r="6" spans="2:8" x14ac:dyDescent="0.3">
      <c r="B6" s="2" t="s">
        <v>14</v>
      </c>
      <c r="C6" s="2" t="s">
        <v>22</v>
      </c>
      <c r="D6" s="3">
        <v>44708</v>
      </c>
      <c r="E6" s="2" t="s">
        <v>28</v>
      </c>
      <c r="F6" s="8">
        <v>66000</v>
      </c>
      <c r="G6" s="4">
        <v>5282</v>
      </c>
      <c r="H6" s="4">
        <v>98</v>
      </c>
    </row>
    <row r="7" spans="2:8" x14ac:dyDescent="0.3">
      <c r="B7" s="2" t="s">
        <v>15</v>
      </c>
      <c r="C7" s="2" t="s">
        <v>24</v>
      </c>
      <c r="D7" s="3">
        <v>44710</v>
      </c>
      <c r="E7" s="2" t="s">
        <v>28</v>
      </c>
      <c r="F7" s="8">
        <v>52000</v>
      </c>
      <c r="G7" s="4">
        <v>4188</v>
      </c>
      <c r="H7" s="4">
        <v>73</v>
      </c>
    </row>
    <row r="8" spans="2:8" x14ac:dyDescent="0.3">
      <c r="B8" s="2" t="s">
        <v>16</v>
      </c>
      <c r="C8" s="2" t="s">
        <v>22</v>
      </c>
      <c r="D8" s="3">
        <v>44705</v>
      </c>
      <c r="E8" s="2" t="s">
        <v>27</v>
      </c>
      <c r="F8" s="8">
        <v>88000</v>
      </c>
      <c r="G8" s="4">
        <v>3240</v>
      </c>
      <c r="H8" s="4">
        <v>65</v>
      </c>
    </row>
    <row r="9" spans="2:8" x14ac:dyDescent="0.3">
      <c r="B9" s="2" t="s">
        <v>17</v>
      </c>
      <c r="C9" s="2" t="s">
        <v>20</v>
      </c>
      <c r="D9" s="3">
        <v>44703</v>
      </c>
      <c r="E9" s="2" t="s">
        <v>26</v>
      </c>
      <c r="F9" s="8">
        <v>94000</v>
      </c>
      <c r="G9" s="4">
        <v>1472</v>
      </c>
      <c r="H9" s="4">
        <v>38</v>
      </c>
    </row>
    <row r="10" spans="2:8" x14ac:dyDescent="0.3">
      <c r="B10" s="2" t="s">
        <v>18</v>
      </c>
      <c r="C10" s="2" t="s">
        <v>24</v>
      </c>
      <c r="D10" s="3">
        <v>44711</v>
      </c>
      <c r="E10" s="2" t="s">
        <v>25</v>
      </c>
      <c r="F10" s="8">
        <v>70000</v>
      </c>
      <c r="G10" s="4">
        <v>3765</v>
      </c>
      <c r="H10" s="4">
        <v>71</v>
      </c>
    </row>
    <row r="13" spans="2:8" x14ac:dyDescent="0.3">
      <c r="B13" t="str">
        <f>C2</f>
        <v>부위</v>
      </c>
      <c r="C13" t="str">
        <f>G2</f>
        <v>판매량
(단위:kg)</v>
      </c>
    </row>
    <row r="14" spans="2:8" x14ac:dyDescent="0.3">
      <c r="B14" t="s">
        <v>20</v>
      </c>
    </row>
    <row r="15" spans="2:8" x14ac:dyDescent="0.3">
      <c r="C15" t="s">
        <v>33</v>
      </c>
    </row>
    <row r="18" spans="2:8" ht="27" x14ac:dyDescent="0.3">
      <c r="B18" s="15" t="s">
        <v>32</v>
      </c>
      <c r="C18" s="16" t="s">
        <v>1</v>
      </c>
      <c r="D18" s="16" t="s">
        <v>2</v>
      </c>
      <c r="E18" s="16" t="s">
        <v>3</v>
      </c>
      <c r="F18" s="16" t="s">
        <v>5</v>
      </c>
      <c r="G18" s="17" t="s">
        <v>6</v>
      </c>
      <c r="H18" s="18" t="s">
        <v>7</v>
      </c>
    </row>
    <row r="19" spans="2:8" x14ac:dyDescent="0.3">
      <c r="B19" s="13" t="s">
        <v>11</v>
      </c>
      <c r="C19" s="9" t="s">
        <v>20</v>
      </c>
      <c r="D19" s="10">
        <v>44705</v>
      </c>
      <c r="E19" s="9" t="s">
        <v>25</v>
      </c>
      <c r="F19" s="11">
        <v>98000</v>
      </c>
      <c r="G19" s="12">
        <v>1350</v>
      </c>
      <c r="H19" s="14">
        <v>32</v>
      </c>
    </row>
    <row r="20" spans="2:8" x14ac:dyDescent="0.3">
      <c r="B20" s="13" t="s">
        <v>14</v>
      </c>
      <c r="C20" s="9" t="s">
        <v>22</v>
      </c>
      <c r="D20" s="10">
        <v>44708</v>
      </c>
      <c r="E20" s="9" t="s">
        <v>28</v>
      </c>
      <c r="F20" s="11">
        <v>66000</v>
      </c>
      <c r="G20" s="12">
        <v>5282</v>
      </c>
      <c r="H20" s="14">
        <v>98</v>
      </c>
    </row>
    <row r="21" spans="2:8" x14ac:dyDescent="0.3">
      <c r="B21" s="19" t="s">
        <v>17</v>
      </c>
      <c r="C21" s="20" t="s">
        <v>20</v>
      </c>
      <c r="D21" s="21">
        <v>44703</v>
      </c>
      <c r="E21" s="20" t="s">
        <v>26</v>
      </c>
      <c r="F21" s="22">
        <v>94000</v>
      </c>
      <c r="G21" s="23">
        <v>1472</v>
      </c>
      <c r="H21" s="24">
        <v>38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8"/>
  <sheetViews>
    <sheetView workbookViewId="0">
      <selection activeCell="D22" sqref="D22"/>
    </sheetView>
  </sheetViews>
  <sheetFormatPr defaultRowHeight="16.5" x14ac:dyDescent="0.3"/>
  <cols>
    <col min="1" max="1" width="1.625" customWidth="1"/>
    <col min="2" max="2" width="14.125" bestFit="1" customWidth="1"/>
    <col min="3" max="3" width="15.25" bestFit="1" customWidth="1"/>
    <col min="4" max="4" width="23.75" bestFit="1" customWidth="1"/>
    <col min="5" max="5" width="15.25" bestFit="1" customWidth="1"/>
    <col min="6" max="6" width="23.75" bestFit="1" customWidth="1"/>
    <col min="7" max="7" width="15.25" bestFit="1" customWidth="1"/>
    <col min="8" max="8" width="23.75" bestFit="1" customWidth="1"/>
    <col min="9" max="9" width="20.125" bestFit="1" customWidth="1"/>
    <col min="10" max="10" width="28.5" bestFit="1" customWidth="1"/>
  </cols>
  <sheetData>
    <row r="2" spans="2:8" x14ac:dyDescent="0.3">
      <c r="B2" s="26"/>
      <c r="C2" s="27" t="s">
        <v>0</v>
      </c>
      <c r="D2" s="26"/>
      <c r="E2" s="26"/>
      <c r="F2" s="26"/>
      <c r="G2" s="26"/>
      <c r="H2" s="26"/>
    </row>
    <row r="3" spans="2:8" x14ac:dyDescent="0.3">
      <c r="B3" s="26"/>
      <c r="C3" s="30" t="s">
        <v>23</v>
      </c>
      <c r="D3" s="31"/>
      <c r="E3" s="30" t="s">
        <v>19</v>
      </c>
      <c r="F3" s="31"/>
      <c r="G3" s="30" t="s">
        <v>21</v>
      </c>
      <c r="H3" s="31"/>
    </row>
    <row r="4" spans="2:8" x14ac:dyDescent="0.3">
      <c r="B4" s="27" t="s">
        <v>4</v>
      </c>
      <c r="C4" s="28" t="s">
        <v>35</v>
      </c>
      <c r="D4" s="28" t="s">
        <v>36</v>
      </c>
      <c r="E4" s="28" t="s">
        <v>35</v>
      </c>
      <c r="F4" s="28" t="s">
        <v>36</v>
      </c>
      <c r="G4" s="28" t="s">
        <v>35</v>
      </c>
      <c r="H4" s="28" t="s">
        <v>36</v>
      </c>
    </row>
    <row r="5" spans="2:8" x14ac:dyDescent="0.3">
      <c r="B5" s="25" t="s">
        <v>37</v>
      </c>
      <c r="C5" s="29">
        <v>1</v>
      </c>
      <c r="D5" s="29">
        <v>4188</v>
      </c>
      <c r="E5" s="29" t="s">
        <v>40</v>
      </c>
      <c r="F5" s="29" t="s">
        <v>40</v>
      </c>
      <c r="G5" s="29" t="s">
        <v>40</v>
      </c>
      <c r="H5" s="29" t="s">
        <v>40</v>
      </c>
    </row>
    <row r="6" spans="2:8" x14ac:dyDescent="0.3">
      <c r="B6" s="25" t="s">
        <v>38</v>
      </c>
      <c r="C6" s="29">
        <v>1</v>
      </c>
      <c r="D6" s="29">
        <v>3765</v>
      </c>
      <c r="E6" s="29" t="s">
        <v>40</v>
      </c>
      <c r="F6" s="29" t="s">
        <v>40</v>
      </c>
      <c r="G6" s="29">
        <v>2</v>
      </c>
      <c r="H6" s="29">
        <v>5282</v>
      </c>
    </row>
    <row r="7" spans="2:8" x14ac:dyDescent="0.3">
      <c r="B7" s="25" t="s">
        <v>39</v>
      </c>
      <c r="C7" s="29">
        <v>1</v>
      </c>
      <c r="D7" s="29">
        <v>1294</v>
      </c>
      <c r="E7" s="29">
        <v>2</v>
      </c>
      <c r="F7" s="29">
        <v>1472</v>
      </c>
      <c r="G7" s="29">
        <v>1</v>
      </c>
      <c r="H7" s="29">
        <v>3240</v>
      </c>
    </row>
    <row r="8" spans="2:8" x14ac:dyDescent="0.3">
      <c r="B8" s="25" t="s">
        <v>34</v>
      </c>
      <c r="C8" s="29">
        <v>3</v>
      </c>
      <c r="D8" s="29">
        <v>4188</v>
      </c>
      <c r="E8" s="29">
        <v>2</v>
      </c>
      <c r="F8" s="29">
        <v>1472</v>
      </c>
      <c r="G8" s="29">
        <v>3</v>
      </c>
      <c r="H8" s="29">
        <v>5282</v>
      </c>
    </row>
  </sheetData>
  <mergeCells count="3">
    <mergeCell ref="C3:D3"/>
    <mergeCell ref="E3:F3"/>
    <mergeCell ref="G3:H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가격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가족</dc:creator>
  <cp:lastModifiedBy>가족</cp:lastModifiedBy>
  <dcterms:created xsi:type="dcterms:W3CDTF">2025-08-13T14:07:33Z</dcterms:created>
  <dcterms:modified xsi:type="dcterms:W3CDTF">2025-08-13T15:25:10Z</dcterms:modified>
</cp:coreProperties>
</file>