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5EB776A-2E2C-4754-AEC1-4FAA2E4377CD}" xr6:coauthVersionLast="47" xr6:coauthVersionMax="47" xr10:uidLastSave="{00000000-0000-0000-0000-000000000000}"/>
  <bookViews>
    <workbookView xWindow="-98" yWindow="-98" windowWidth="19396" windowHeight="11475" firstSheet="4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26" i="4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F12" i="4"/>
  <c r="C12" i="4"/>
  <c r="E18" i="5"/>
  <c r="E13" i="5"/>
  <c r="E8" i="5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5" i="5"/>
  <c r="F17" i="5" s="1"/>
  <c r="F10" i="5"/>
  <c r="F5" i="5"/>
  <c r="F16" i="5"/>
  <c r="F11" i="5"/>
  <c r="F6" i="5"/>
  <c r="F14" i="5"/>
  <c r="D9" i="5"/>
  <c r="D4" i="5"/>
  <c r="D15" i="5"/>
  <c r="D10" i="5"/>
  <c r="D5" i="5"/>
  <c r="D16" i="5"/>
  <c r="D11" i="5"/>
  <c r="D6" i="5"/>
  <c r="D14" i="5"/>
  <c r="F7" i="5" l="1"/>
  <c r="F19" i="5" s="1"/>
  <c r="E20" i="5"/>
  <c r="C13" i="2"/>
  <c r="D13" i="2"/>
  <c r="B13" i="2"/>
</calcChain>
</file>

<file path=xl/sharedStrings.xml><?xml version="1.0" encoding="utf-8"?>
<sst xmlns="http://schemas.openxmlformats.org/spreadsheetml/2006/main" count="354" uniqueCount="234">
  <si>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</si>
  <si>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</si>
  <si>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</si>
  <si>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</si>
  <si>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</si>
  <si>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</si>
  <si>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</si>
  <si>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</si>
  <si>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</si>
  <si>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</si>
  <si>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</si>
  <si>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</si>
  <si>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</si>
  <si>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</si>
  <si>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</si>
  <si>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</si>
  <si>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</si>
  <si>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</si>
  <si>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</si>
  <si>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</si>
  <si>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개인체중표</t>
  </si>
  <si>
    <t>체중(kg)</t>
  </si>
  <si>
    <t>키(cm)</t>
  </si>
  <si>
    <t>김명식</t>
  </si>
  <si>
    <t>박신아</t>
  </si>
  <si>
    <t>김철호</t>
  </si>
  <si>
    <t>서진혁</t>
  </si>
  <si>
    <t>김혜진</t>
  </si>
  <si>
    <t>이명철</t>
  </si>
  <si>
    <t>김세나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</si>
  <si>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</si>
  <si>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</si>
  <si>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</si>
  <si>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</si>
  <si>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</si>
  <si>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</si>
  <si>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</si>
  <si>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</si>
  <si>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</si>
  <si>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</si>
  <si>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</si>
  <si>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</si>
  <si>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</si>
  <si>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</si>
  <si>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</si>
  <si>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</si>
  <si>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</si>
  <si>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</si>
  <si>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</si>
  <si>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</si>
  <si>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</si>
  <si>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</si>
  <si>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</si>
  <si>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</si>
  <si>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</si>
  <si>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</si>
  <si>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</si>
  <si>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</si>
  <si>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</si>
  <si>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</si>
  <si>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</si>
  <si>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</si>
  <si>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</si>
  <si>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</si>
  <si>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</si>
  <si>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</si>
  <si>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</si>
  <si>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</si>
  <si>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</si>
  <si>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</si>
  <si>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</si>
  <si>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</si>
  <si>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</si>
  <si>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</si>
  <si>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</si>
  <si>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</si>
  <si>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</si>
  <si>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</si>
  <si>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</si>
  <si>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</si>
  <si>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</si>
  <si>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</si>
  <si>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</si>
  <si>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</si>
  <si>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</si>
  <si>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</si>
  <si>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</si>
  <si>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</si>
  <si>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</si>
  <si>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</si>
  <si>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</si>
  <si>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</si>
  <si>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</si>
  <si>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</si>
  <si>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</si>
  <si>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</si>
  <si>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</si>
  <si>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</si>
  <si>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</si>
  <si>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</si>
  <si>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</si>
  <si>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</si>
  <si>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</si>
  <si>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</si>
  <si>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</si>
  <si>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</si>
  <si>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</si>
  <si>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</si>
  <si>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</si>
  <si>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</si>
  <si>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</si>
  <si>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</si>
  <si>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</si>
  <si>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</si>
  <si>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</si>
  <si>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</si>
  <si>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</si>
  <si>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</si>
  <si>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</si>
  <si>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</si>
  <si>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</si>
  <si>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</si>
  <si>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</si>
  <si>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</si>
  <si>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</si>
  <si>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</si>
  <si>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</si>
  <si>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</si>
  <si>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</si>
  <si>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</si>
  <si>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</si>
  <si>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</si>
  <si>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</si>
  <si>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</si>
  <si>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</si>
  <si>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</si>
  <si>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</si>
  <si>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</si>
  <si>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</si>
  <si>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</si>
  <si>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</si>
  <si>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</si>
  <si>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</si>
  <si>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</si>
  <si>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</si>
  <si>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</si>
  <si>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</si>
  <si>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</si>
  <si>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</si>
  <si>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</si>
  <si>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</si>
  <si>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</si>
  <si>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</si>
  <si>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</si>
  <si>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</si>
  <si>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</si>
  <si>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</si>
  <si>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</si>
  <si>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</si>
  <si>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</si>
  <si>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</si>
  <si>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</si>
  <si>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</si>
  <si>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</si>
  <si>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</si>
  <si>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</si>
  <si>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</si>
  <si>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</si>
  <si>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</si>
  <si>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</si>
  <si>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</si>
  <si>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</si>
  <si>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</si>
  <si>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</si>
  <si>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</si>
  <si>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</si>
  <si>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</si>
  <si>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</si>
  <si>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</si>
  <si>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</si>
  <si>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</si>
  <si>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</si>
  <si>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</si>
  <si>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</si>
  <si>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키가 170 이상 180 미만인 수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</si>
  <si>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</si>
  <si>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</si>
  <si>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</si>
  <si>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</si>
  <si>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</si>
  <si>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</si>
  <si>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</si>
  <si>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</si>
  <si>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</si>
  <si>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</si>
  <si>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</si>
  <si>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</si>
  <si>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</si>
  <si>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</si>
  <si>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</si>
  <si>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</si>
  <si>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</si>
  <si>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</si>
  <si>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</si>
  <si>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</si>
  <si>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계열</t>
    <phoneticPr fontId="1" type="noConversion"/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</si>
  <si>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</si>
  <si>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</si>
  <si>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</si>
  <si>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</si>
  <si>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</si>
  <si>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과정코드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</si>
  <si>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</si>
  <si>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</si>
  <si>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</si>
  <si>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</si>
  <si>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</si>
  <si>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</si>
  <si>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</si>
  <si>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</si>
  <si>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</si>
  <si>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</si>
  <si>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</si>
  <si>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1사분기</t>
  </si>
  <si>
    <t>1사분기</t>
    <phoneticPr fontId="1" type="noConversion"/>
  </si>
  <si>
    <t>2사분기</t>
  </si>
  <si>
    <t>3사분기</t>
  </si>
  <si>
    <t>4사분기</t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</si>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</sst>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&quot;*&quot;0&quot;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8" xfId="2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2">
    <dxf>
      <font>
        <b/>
        <i val="0"/>
        <color theme="4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28-4642-BD62-7A8DA64D9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최종점수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차트작업!$B$4:$B$9</c15:sqref>
                        </c15:formulaRef>
                      </c:ext>
                    </c:extLst>
                    <c:strCache>
                      <c:ptCount val="6"/>
                      <c:pt idx="0">
                        <c:v>안덕구</c:v>
                      </c:pt>
                      <c:pt idx="1">
                        <c:v>이지형</c:v>
                      </c:pt>
                      <c:pt idx="2">
                        <c:v>오두환</c:v>
                      </c:pt>
                      <c:pt idx="3">
                        <c:v>김오지</c:v>
                      </c:pt>
                      <c:pt idx="4">
                        <c:v>박철형</c:v>
                      </c:pt>
                      <c:pt idx="5">
                        <c:v>유민한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71.5</c:v>
                      </c:pt>
                      <c:pt idx="1">
                        <c:v>96.5</c:v>
                      </c:pt>
                      <c:pt idx="2">
                        <c:v>72</c:v>
                      </c:pt>
                      <c:pt idx="3">
                        <c:v>80.5</c:v>
                      </c:pt>
                      <c:pt idx="4">
                        <c:v>71</c:v>
                      </c:pt>
                      <c:pt idx="5">
                        <c:v>88.5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C2-4C4E-B4E9-E6586EB8F699}"/>
                  </c:ext>
                </c:extLst>
              </c15:ser>
            </c15:filteredBarSeries>
          </c:ext>
        </c:extLst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activeCell="D9" sqref="D9"/>
    </sheetView>
  </sheetViews>
  <sheetFormatPr defaultRowHeight="16.899999999999999" x14ac:dyDescent="0.6"/>
  <cols>
    <col min="1" max="1" width="4.5625" customWidth="1"/>
    <col min="4" max="4" width="8.8125" bestFit="1" customWidth="1"/>
  </cols>
  <sheetData>
    <row r="1" spans="2:9" x14ac:dyDescent="0.6">
      <c r="B1" t="s">
        <v>0</v>
      </c>
    </row>
    <row r="3" spans="2:9" x14ac:dyDescent="0.6">
      <c r="B3" s="1" t="s">
        <v>206</v>
      </c>
      <c r="C3" s="1" t="s">
        <v>210</v>
      </c>
      <c r="D3" s="1" t="s">
        <v>211</v>
      </c>
      <c r="E3" s="1" t="s">
        <v>212</v>
      </c>
      <c r="F3" s="1" t="s">
        <v>213</v>
      </c>
      <c r="G3" s="1" t="s">
        <v>214</v>
      </c>
      <c r="H3" s="1" t="s">
        <v>215</v>
      </c>
      <c r="I3" s="1" t="s">
        <v>216</v>
      </c>
    </row>
    <row r="4" spans="2:9" x14ac:dyDescent="0.6">
      <c r="B4" s="1" t="s">
        <v>207</v>
      </c>
      <c r="C4" s="1" t="s">
        <v>217</v>
      </c>
      <c r="D4" s="1" t="s">
        <v>228</v>
      </c>
      <c r="E4" s="1">
        <v>0</v>
      </c>
      <c r="F4" s="1">
        <v>20</v>
      </c>
      <c r="G4" s="1">
        <v>70</v>
      </c>
      <c r="H4" s="1">
        <v>90</v>
      </c>
      <c r="I4" s="1" t="s">
        <v>224</v>
      </c>
    </row>
    <row r="5" spans="2:9" x14ac:dyDescent="0.6">
      <c r="B5" s="1" t="s">
        <v>208</v>
      </c>
      <c r="C5" s="1" t="s">
        <v>218</v>
      </c>
      <c r="D5" s="1" t="s">
        <v>229</v>
      </c>
      <c r="E5" s="1">
        <v>2</v>
      </c>
      <c r="F5" s="1">
        <v>4</v>
      </c>
      <c r="G5" s="1">
        <v>80</v>
      </c>
      <c r="H5" s="1">
        <v>82</v>
      </c>
      <c r="I5" s="1" t="s">
        <v>225</v>
      </c>
    </row>
    <row r="6" spans="2:9" x14ac:dyDescent="0.6">
      <c r="B6" s="1" t="s">
        <v>209</v>
      </c>
      <c r="C6" s="1" t="s">
        <v>219</v>
      </c>
      <c r="D6" s="1" t="s">
        <v>230</v>
      </c>
      <c r="E6" s="1">
        <v>6</v>
      </c>
      <c r="F6" s="1">
        <v>2</v>
      </c>
      <c r="G6" s="1">
        <v>75</v>
      </c>
      <c r="H6" s="1">
        <v>71</v>
      </c>
      <c r="I6" s="1" t="s">
        <v>226</v>
      </c>
    </row>
    <row r="7" spans="2:9" x14ac:dyDescent="0.6">
      <c r="B7" s="1" t="s">
        <v>207</v>
      </c>
      <c r="C7" s="1" t="s">
        <v>220</v>
      </c>
      <c r="D7" s="1" t="s">
        <v>231</v>
      </c>
      <c r="E7" s="1">
        <v>0</v>
      </c>
      <c r="F7" s="1">
        <v>10</v>
      </c>
      <c r="G7" s="1">
        <v>74</v>
      </c>
      <c r="H7" s="1">
        <v>84</v>
      </c>
      <c r="I7" s="1" t="s">
        <v>227</v>
      </c>
    </row>
    <row r="8" spans="2:9" x14ac:dyDescent="0.6">
      <c r="B8" s="1" t="s">
        <v>208</v>
      </c>
      <c r="C8" s="1" t="s">
        <v>221</v>
      </c>
      <c r="D8" s="1" t="s">
        <v>232</v>
      </c>
      <c r="E8" s="1">
        <v>4</v>
      </c>
      <c r="F8" s="1">
        <v>23</v>
      </c>
      <c r="G8" s="1">
        <v>60</v>
      </c>
      <c r="H8" s="1">
        <v>79</v>
      </c>
      <c r="I8" s="1" t="s">
        <v>223</v>
      </c>
    </row>
    <row r="9" spans="2:9" x14ac:dyDescent="0.6">
      <c r="B9" s="1" t="s">
        <v>209</v>
      </c>
      <c r="C9" s="1" t="s">
        <v>222</v>
      </c>
      <c r="D9" s="1" t="s">
        <v>233</v>
      </c>
      <c r="E9" s="1">
        <v>0</v>
      </c>
      <c r="F9" s="1">
        <v>35</v>
      </c>
      <c r="G9" s="1">
        <v>59</v>
      </c>
      <c r="H9" s="1">
        <v>94</v>
      </c>
      <c r="I9" s="1" t="s">
        <v>225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abSelected="1" workbookViewId="0">
      <selection sqref="A1:F1"/>
    </sheetView>
  </sheetViews>
  <sheetFormatPr defaultRowHeight="16.899999999999999" x14ac:dyDescent="0.6"/>
  <sheetData>
    <row r="1" spans="1:6" ht="20.65" x14ac:dyDescent="0.6">
      <c r="A1" s="11" t="s">
        <v>173</v>
      </c>
      <c r="B1" s="11"/>
      <c r="C1" s="11"/>
      <c r="D1" s="11"/>
      <c r="E1" s="11"/>
      <c r="F1" s="11"/>
    </row>
    <row r="3" spans="1:6" x14ac:dyDescent="0.6">
      <c r="A3" s="4" t="s">
        <v>6</v>
      </c>
      <c r="B3" s="4" t="s">
        <v>32</v>
      </c>
      <c r="C3" s="4" t="s">
        <v>135</v>
      </c>
      <c r="D3" s="4" t="s">
        <v>136</v>
      </c>
      <c r="E3" s="4" t="s">
        <v>174</v>
      </c>
      <c r="F3" s="4" t="s">
        <v>69</v>
      </c>
    </row>
    <row r="4" spans="1:6" x14ac:dyDescent="0.6">
      <c r="A4" s="4">
        <v>327101</v>
      </c>
      <c r="B4" s="4" t="s">
        <v>138</v>
      </c>
      <c r="C4" s="4">
        <v>67</v>
      </c>
      <c r="D4" s="4">
        <v>76</v>
      </c>
      <c r="E4" s="4">
        <f>AVERAGE(C4:D4)</f>
        <v>71.5</v>
      </c>
      <c r="F4" s="4" t="s">
        <v>175</v>
      </c>
    </row>
    <row r="5" spans="1:6" x14ac:dyDescent="0.6">
      <c r="A5" s="4">
        <v>327102</v>
      </c>
      <c r="B5" s="4" t="s">
        <v>139</v>
      </c>
      <c r="C5" s="4">
        <v>98</v>
      </c>
      <c r="D5" s="4">
        <v>95</v>
      </c>
      <c r="E5" s="4">
        <f t="shared" ref="E5:E9" si="0">AVERAGE(C5:D5)</f>
        <v>96.5</v>
      </c>
      <c r="F5" s="4" t="s">
        <v>175</v>
      </c>
    </row>
    <row r="6" spans="1:6" x14ac:dyDescent="0.6">
      <c r="A6" s="4">
        <v>327103</v>
      </c>
      <c r="B6" s="4" t="s">
        <v>140</v>
      </c>
      <c r="C6" s="4">
        <v>88</v>
      </c>
      <c r="D6" s="4">
        <v>56</v>
      </c>
      <c r="E6" s="4">
        <f t="shared" si="0"/>
        <v>72</v>
      </c>
      <c r="F6" s="4" t="s">
        <v>176</v>
      </c>
    </row>
    <row r="7" spans="1:6" x14ac:dyDescent="0.6">
      <c r="A7" s="4">
        <v>327104</v>
      </c>
      <c r="B7" s="4" t="s">
        <v>141</v>
      </c>
      <c r="C7" s="4">
        <v>83</v>
      </c>
      <c r="D7" s="4">
        <v>78</v>
      </c>
      <c r="E7" s="4">
        <f t="shared" si="0"/>
        <v>80.5</v>
      </c>
      <c r="F7" s="4" t="s">
        <v>177</v>
      </c>
    </row>
    <row r="8" spans="1:6" x14ac:dyDescent="0.6">
      <c r="A8" s="4">
        <v>327105</v>
      </c>
      <c r="B8" s="4" t="s">
        <v>142</v>
      </c>
      <c r="C8" s="4">
        <v>65</v>
      </c>
      <c r="D8" s="4">
        <v>77</v>
      </c>
      <c r="E8" s="4">
        <f t="shared" si="0"/>
        <v>71</v>
      </c>
      <c r="F8" s="4" t="s">
        <v>177</v>
      </c>
    </row>
    <row r="9" spans="1:6" x14ac:dyDescent="0.6">
      <c r="A9" s="4">
        <v>327106</v>
      </c>
      <c r="B9" s="4" t="s">
        <v>143</v>
      </c>
      <c r="C9" s="4">
        <v>85</v>
      </c>
      <c r="D9" s="4">
        <v>92</v>
      </c>
      <c r="E9" s="4">
        <f t="shared" si="0"/>
        <v>88.5</v>
      </c>
      <c r="F9" s="4" t="s">
        <v>175</v>
      </c>
    </row>
    <row r="10" spans="1:6" x14ac:dyDescent="0.6">
      <c r="A10" s="4" t="s">
        <v>81</v>
      </c>
      <c r="B10" s="10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10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15" sqref="E15"/>
    </sheetView>
  </sheetViews>
  <sheetFormatPr defaultRowHeight="16.899999999999999" x14ac:dyDescent="0.6"/>
  <cols>
    <col min="2" max="3" width="9.0625" bestFit="1" customWidth="1"/>
    <col min="4" max="4" width="10.8125" bestFit="1" customWidth="1"/>
    <col min="5" max="5" width="10.4375" bestFit="1" customWidth="1"/>
  </cols>
  <sheetData>
    <row r="1" spans="1:7" ht="20.25" x14ac:dyDescent="0.6">
      <c r="A1" s="15" t="s">
        <v>62</v>
      </c>
      <c r="B1" s="15"/>
      <c r="C1" s="15"/>
      <c r="D1" s="15"/>
      <c r="E1" s="15"/>
      <c r="F1" s="15"/>
      <c r="G1" s="15"/>
    </row>
    <row r="2" spans="1:7" ht="17.25" thickBot="1" x14ac:dyDescent="0.65"/>
    <row r="3" spans="1:7" x14ac:dyDescent="0.6">
      <c r="A3" s="18" t="s">
        <v>63</v>
      </c>
      <c r="B3" s="19" t="s">
        <v>64</v>
      </c>
      <c r="C3" s="19" t="s">
        <v>65</v>
      </c>
      <c r="D3" s="19" t="s">
        <v>66</v>
      </c>
      <c r="E3" s="19" t="s">
        <v>67</v>
      </c>
      <c r="F3" s="19" t="s">
        <v>68</v>
      </c>
      <c r="G3" s="20" t="s">
        <v>69</v>
      </c>
    </row>
    <row r="4" spans="1:7" x14ac:dyDescent="0.6">
      <c r="A4" s="21" t="s">
        <v>70</v>
      </c>
      <c r="B4" s="16">
        <v>1230</v>
      </c>
      <c r="C4" s="16">
        <v>1220</v>
      </c>
      <c r="D4" s="16">
        <v>1464000</v>
      </c>
      <c r="E4" s="4">
        <v>-10</v>
      </c>
      <c r="F4" s="17">
        <v>1</v>
      </c>
      <c r="G4" s="22" t="s">
        <v>71</v>
      </c>
    </row>
    <row r="5" spans="1:7" x14ac:dyDescent="0.6">
      <c r="A5" s="21" t="s">
        <v>72</v>
      </c>
      <c r="B5" s="16">
        <v>1190</v>
      </c>
      <c r="C5" s="16">
        <v>1197</v>
      </c>
      <c r="D5" s="16">
        <v>1436400</v>
      </c>
      <c r="E5" s="4">
        <v>7</v>
      </c>
      <c r="F5" s="17">
        <v>2</v>
      </c>
      <c r="G5" s="22" t="s">
        <v>69</v>
      </c>
    </row>
    <row r="6" spans="1:7" x14ac:dyDescent="0.6">
      <c r="A6" s="21" t="s">
        <v>73</v>
      </c>
      <c r="B6" s="16">
        <v>1200</v>
      </c>
      <c r="C6" s="16">
        <v>1175</v>
      </c>
      <c r="D6" s="16">
        <v>1410000</v>
      </c>
      <c r="E6" s="4">
        <v>-25</v>
      </c>
      <c r="F6" s="17">
        <v>4</v>
      </c>
      <c r="G6" s="22" t="s">
        <v>69</v>
      </c>
    </row>
    <row r="7" spans="1:7" x14ac:dyDescent="0.6">
      <c r="A7" s="21" t="s">
        <v>74</v>
      </c>
      <c r="B7" s="16">
        <v>1140</v>
      </c>
      <c r="C7" s="16">
        <v>1145</v>
      </c>
      <c r="D7" s="16">
        <v>1374000</v>
      </c>
      <c r="E7" s="4">
        <v>5</v>
      </c>
      <c r="F7" s="17">
        <v>5</v>
      </c>
      <c r="G7" s="22" t="s">
        <v>69</v>
      </c>
    </row>
    <row r="8" spans="1:7" x14ac:dyDescent="0.6">
      <c r="A8" s="21" t="s">
        <v>75</v>
      </c>
      <c r="B8" s="16">
        <v>1200</v>
      </c>
      <c r="C8" s="16">
        <v>1130</v>
      </c>
      <c r="D8" s="16">
        <v>1356000</v>
      </c>
      <c r="E8" s="4">
        <v>-70</v>
      </c>
      <c r="F8" s="17">
        <v>6</v>
      </c>
      <c r="G8" s="22" t="s">
        <v>69</v>
      </c>
    </row>
    <row r="9" spans="1:7" x14ac:dyDescent="0.6">
      <c r="A9" s="21" t="s">
        <v>76</v>
      </c>
      <c r="B9" s="16">
        <v>1200</v>
      </c>
      <c r="C9" s="16">
        <v>1180</v>
      </c>
      <c r="D9" s="16">
        <v>1416000</v>
      </c>
      <c r="E9" s="4">
        <v>-20</v>
      </c>
      <c r="F9" s="17">
        <v>3</v>
      </c>
      <c r="G9" s="22" t="s">
        <v>69</v>
      </c>
    </row>
    <row r="10" spans="1:7" x14ac:dyDescent="0.6">
      <c r="A10" s="21" t="s">
        <v>77</v>
      </c>
      <c r="B10" s="16">
        <v>1100</v>
      </c>
      <c r="C10" s="16">
        <v>1110</v>
      </c>
      <c r="D10" s="16">
        <v>1332000</v>
      </c>
      <c r="E10" s="4">
        <v>10</v>
      </c>
      <c r="F10" s="17">
        <v>7</v>
      </c>
      <c r="G10" s="22" t="s">
        <v>69</v>
      </c>
    </row>
    <row r="11" spans="1:7" x14ac:dyDescent="0.6">
      <c r="A11" s="21" t="s">
        <v>78</v>
      </c>
      <c r="B11" s="16">
        <v>1100</v>
      </c>
      <c r="C11" s="16">
        <v>1080</v>
      </c>
      <c r="D11" s="16">
        <v>1296000</v>
      </c>
      <c r="E11" s="4">
        <v>-20</v>
      </c>
      <c r="F11" s="17">
        <v>9</v>
      </c>
      <c r="G11" s="22" t="s">
        <v>79</v>
      </c>
    </row>
    <row r="12" spans="1:7" x14ac:dyDescent="0.6">
      <c r="A12" s="21" t="s">
        <v>80</v>
      </c>
      <c r="B12" s="16">
        <v>1100</v>
      </c>
      <c r="C12" s="16">
        <v>1085</v>
      </c>
      <c r="D12" s="16">
        <v>1302000</v>
      </c>
      <c r="E12" s="4">
        <v>-15</v>
      </c>
      <c r="F12" s="17">
        <v>8</v>
      </c>
      <c r="G12" s="22" t="s">
        <v>79</v>
      </c>
    </row>
    <row r="13" spans="1:7" ht="17.25" thickBot="1" x14ac:dyDescent="0.65">
      <c r="A13" s="23" t="s">
        <v>81</v>
      </c>
      <c r="B13" s="24">
        <f>AVERAGE(B4:B12)</f>
        <v>1162.2222222222222</v>
      </c>
      <c r="C13" s="24">
        <f t="shared" ref="C13:D13" si="0">AVERAGE(C4:C12)</f>
        <v>1146.8888888888889</v>
      </c>
      <c r="D13" s="24">
        <f t="shared" si="0"/>
        <v>1376266.6666666667</v>
      </c>
      <c r="E13" s="25"/>
      <c r="F13" s="25"/>
      <c r="G13" s="26"/>
    </row>
    <row r="15" spans="1:7" x14ac:dyDescent="0.6">
      <c r="A15" s="1" t="s">
        <v>82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B3" sqref="B3:B12"/>
    </sheetView>
  </sheetViews>
  <sheetFormatPr defaultRowHeight="16.899999999999999" x14ac:dyDescent="0.6"/>
  <cols>
    <col min="1" max="1" width="3.5625" customWidth="1"/>
  </cols>
  <sheetData>
    <row r="1" spans="2:9" x14ac:dyDescent="0.6">
      <c r="B1" t="s">
        <v>178</v>
      </c>
    </row>
    <row r="3" spans="2:9" x14ac:dyDescent="0.6">
      <c r="B3" t="s">
        <v>6</v>
      </c>
      <c r="C3" t="s">
        <v>32</v>
      </c>
      <c r="D3" t="s">
        <v>185</v>
      </c>
      <c r="E3" t="s">
        <v>186</v>
      </c>
      <c r="F3" t="s">
        <v>135</v>
      </c>
      <c r="G3" t="s">
        <v>136</v>
      </c>
      <c r="H3" t="s">
        <v>174</v>
      </c>
      <c r="I3" t="s">
        <v>187</v>
      </c>
    </row>
    <row r="4" spans="2:9" x14ac:dyDescent="0.6">
      <c r="B4">
        <v>101</v>
      </c>
      <c r="C4" t="s">
        <v>188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6">
      <c r="B5">
        <v>102</v>
      </c>
      <c r="C5" t="s">
        <v>189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6">
      <c r="B6">
        <v>103</v>
      </c>
      <c r="C6" t="s">
        <v>190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6">
      <c r="B7">
        <v>104</v>
      </c>
      <c r="C7" t="s">
        <v>191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6">
      <c r="B8">
        <v>105</v>
      </c>
      <c r="C8" t="s">
        <v>192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6">
      <c r="B9">
        <v>106</v>
      </c>
      <c r="C9" t="s">
        <v>193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6">
      <c r="B10">
        <v>107</v>
      </c>
      <c r="C10" t="s">
        <v>194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6">
      <c r="B11">
        <v>108</v>
      </c>
      <c r="C11" t="s">
        <v>195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6">
      <c r="B12" t="s">
        <v>196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topLeftCell="A8" workbookViewId="0">
      <selection activeCell="I4" sqref="I4:I23"/>
    </sheetView>
  </sheetViews>
  <sheetFormatPr defaultRowHeight="16.899999999999999" x14ac:dyDescent="0.6"/>
  <cols>
    <col min="1" max="5" width="7.0625" customWidth="1"/>
    <col min="6" max="6" width="13.0625" bestFit="1" customWidth="1"/>
    <col min="7" max="7" width="10.5625" bestFit="1" customWidth="1"/>
    <col min="8" max="8" width="10.4375" bestFit="1" customWidth="1"/>
    <col min="9" max="9" width="11.5625" customWidth="1"/>
  </cols>
  <sheetData>
    <row r="1" spans="1:9" ht="20.65" x14ac:dyDescent="0.6">
      <c r="A1" s="11" t="s">
        <v>83</v>
      </c>
      <c r="B1" s="11"/>
      <c r="C1" s="11"/>
      <c r="D1" s="11"/>
      <c r="E1" s="11"/>
      <c r="F1" s="11"/>
      <c r="G1" s="11"/>
      <c r="H1" s="11"/>
      <c r="I1" s="11"/>
    </row>
    <row r="3" spans="1:9" x14ac:dyDescent="0.6">
      <c r="A3" s="4" t="s">
        <v>84</v>
      </c>
      <c r="B3" s="4" t="s">
        <v>1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 t="s">
        <v>91</v>
      </c>
    </row>
    <row r="4" spans="1:9" x14ac:dyDescent="0.6">
      <c r="A4" s="4">
        <v>1</v>
      </c>
      <c r="B4" s="4" t="s">
        <v>92</v>
      </c>
      <c r="C4" s="4" t="s">
        <v>93</v>
      </c>
      <c r="D4" s="4" t="s">
        <v>94</v>
      </c>
      <c r="E4" s="4">
        <v>19</v>
      </c>
      <c r="F4" s="4" t="s">
        <v>95</v>
      </c>
      <c r="G4" s="7">
        <v>1830000</v>
      </c>
      <c r="H4" s="4">
        <v>11</v>
      </c>
      <c r="I4" s="7">
        <v>356000</v>
      </c>
    </row>
    <row r="5" spans="1:9" x14ac:dyDescent="0.6">
      <c r="A5" s="4">
        <v>2</v>
      </c>
      <c r="B5" s="4" t="s">
        <v>96</v>
      </c>
      <c r="C5" s="4" t="s">
        <v>93</v>
      </c>
      <c r="D5" s="4" t="s">
        <v>97</v>
      </c>
      <c r="E5" s="4">
        <v>32</v>
      </c>
      <c r="F5" s="4" t="s">
        <v>98</v>
      </c>
      <c r="G5" s="7">
        <v>1800000</v>
      </c>
      <c r="H5" s="4">
        <v>23</v>
      </c>
      <c r="I5" s="7">
        <v>982000</v>
      </c>
    </row>
    <row r="6" spans="1:9" x14ac:dyDescent="0.6">
      <c r="A6" s="4">
        <v>3</v>
      </c>
      <c r="B6" s="4" t="s">
        <v>99</v>
      </c>
      <c r="C6" s="4" t="s">
        <v>100</v>
      </c>
      <c r="D6" s="4" t="s">
        <v>97</v>
      </c>
      <c r="E6" s="4">
        <v>21</v>
      </c>
      <c r="F6" s="4" t="s">
        <v>95</v>
      </c>
      <c r="G6" s="7">
        <v>2700000</v>
      </c>
      <c r="H6" s="4">
        <v>12</v>
      </c>
      <c r="I6" s="7">
        <v>653000</v>
      </c>
    </row>
    <row r="7" spans="1:9" x14ac:dyDescent="0.6">
      <c r="A7" s="4">
        <v>4</v>
      </c>
      <c r="B7" s="4" t="s">
        <v>101</v>
      </c>
      <c r="C7" s="4" t="s">
        <v>93</v>
      </c>
      <c r="D7" s="4" t="s">
        <v>94</v>
      </c>
      <c r="E7" s="4">
        <v>18</v>
      </c>
      <c r="F7" s="4" t="s">
        <v>95</v>
      </c>
      <c r="G7" s="7">
        <v>2550000</v>
      </c>
      <c r="H7" s="4">
        <v>21</v>
      </c>
      <c r="I7" s="7">
        <v>720000</v>
      </c>
    </row>
    <row r="8" spans="1:9" x14ac:dyDescent="0.6">
      <c r="A8" s="4">
        <v>5</v>
      </c>
      <c r="B8" s="4" t="s">
        <v>102</v>
      </c>
      <c r="C8" s="4" t="s">
        <v>100</v>
      </c>
      <c r="D8" s="4" t="s">
        <v>97</v>
      </c>
      <c r="E8" s="4">
        <v>33</v>
      </c>
      <c r="F8" s="4" t="s">
        <v>98</v>
      </c>
      <c r="G8" s="7">
        <v>1400000</v>
      </c>
      <c r="H8" s="4">
        <v>18</v>
      </c>
      <c r="I8" s="7">
        <v>895000</v>
      </c>
    </row>
    <row r="9" spans="1:9" x14ac:dyDescent="0.6">
      <c r="A9" s="4">
        <v>6</v>
      </c>
      <c r="B9" s="4" t="s">
        <v>103</v>
      </c>
      <c r="C9" s="4" t="s">
        <v>100</v>
      </c>
      <c r="D9" s="4" t="s">
        <v>97</v>
      </c>
      <c r="E9" s="4">
        <v>42</v>
      </c>
      <c r="F9" s="4" t="s">
        <v>104</v>
      </c>
      <c r="G9" s="7">
        <v>2300000</v>
      </c>
      <c r="H9" s="4">
        <v>17</v>
      </c>
      <c r="I9" s="7">
        <v>653000</v>
      </c>
    </row>
    <row r="10" spans="1:9" x14ac:dyDescent="0.6">
      <c r="A10" s="4">
        <v>7</v>
      </c>
      <c r="B10" s="4" t="s">
        <v>105</v>
      </c>
      <c r="C10" s="4" t="s">
        <v>93</v>
      </c>
      <c r="D10" s="4" t="s">
        <v>94</v>
      </c>
      <c r="E10" s="4">
        <v>38</v>
      </c>
      <c r="F10" s="4" t="s">
        <v>106</v>
      </c>
      <c r="G10" s="7">
        <v>2100000</v>
      </c>
      <c r="H10" s="4">
        <v>13</v>
      </c>
      <c r="I10" s="7">
        <v>812000</v>
      </c>
    </row>
    <row r="11" spans="1:9" x14ac:dyDescent="0.6">
      <c r="A11" s="4">
        <v>8</v>
      </c>
      <c r="B11" s="4" t="s">
        <v>107</v>
      </c>
      <c r="C11" s="4" t="s">
        <v>100</v>
      </c>
      <c r="D11" s="4" t="s">
        <v>97</v>
      </c>
      <c r="E11" s="4">
        <v>25</v>
      </c>
      <c r="F11" s="4" t="s">
        <v>95</v>
      </c>
      <c r="G11" s="7">
        <v>2000000</v>
      </c>
      <c r="H11" s="4">
        <v>28</v>
      </c>
      <c r="I11" s="7">
        <v>1500000</v>
      </c>
    </row>
    <row r="12" spans="1:9" x14ac:dyDescent="0.6">
      <c r="A12" s="4">
        <v>9</v>
      </c>
      <c r="B12" s="4" t="s">
        <v>108</v>
      </c>
      <c r="C12" s="4" t="s">
        <v>93</v>
      </c>
      <c r="D12" s="4" t="s">
        <v>94</v>
      </c>
      <c r="E12" s="4">
        <v>28</v>
      </c>
      <c r="F12" s="4" t="s">
        <v>104</v>
      </c>
      <c r="G12" s="7">
        <v>1800000</v>
      </c>
      <c r="H12" s="4">
        <v>17</v>
      </c>
      <c r="I12" s="7">
        <v>980000</v>
      </c>
    </row>
    <row r="13" spans="1:9" x14ac:dyDescent="0.6">
      <c r="A13" s="4">
        <v>10</v>
      </c>
      <c r="B13" s="4" t="s">
        <v>109</v>
      </c>
      <c r="C13" s="4" t="s">
        <v>93</v>
      </c>
      <c r="D13" s="4" t="s">
        <v>97</v>
      </c>
      <c r="E13" s="4">
        <v>32</v>
      </c>
      <c r="F13" s="4" t="s">
        <v>106</v>
      </c>
      <c r="G13" s="7">
        <v>1600000</v>
      </c>
      <c r="H13" s="4">
        <v>13</v>
      </c>
      <c r="I13" s="7">
        <v>1280000</v>
      </c>
    </row>
    <row r="14" spans="1:9" x14ac:dyDescent="0.6">
      <c r="A14" s="4">
        <v>11</v>
      </c>
      <c r="B14" s="4" t="s">
        <v>110</v>
      </c>
      <c r="C14" s="4" t="s">
        <v>93</v>
      </c>
      <c r="D14" s="4" t="s">
        <v>94</v>
      </c>
      <c r="E14" s="4">
        <v>35</v>
      </c>
      <c r="F14" s="4" t="s">
        <v>106</v>
      </c>
      <c r="G14" s="7">
        <v>1500000</v>
      </c>
      <c r="H14" s="4">
        <v>14</v>
      </c>
      <c r="I14" s="7">
        <v>632000</v>
      </c>
    </row>
    <row r="15" spans="1:9" x14ac:dyDescent="0.6">
      <c r="A15" s="4">
        <v>12</v>
      </c>
      <c r="B15" s="4" t="s">
        <v>111</v>
      </c>
      <c r="C15" s="4" t="s">
        <v>93</v>
      </c>
      <c r="D15" s="4" t="s">
        <v>97</v>
      </c>
      <c r="E15" s="4">
        <v>28</v>
      </c>
      <c r="F15" s="4" t="s">
        <v>104</v>
      </c>
      <c r="G15" s="7">
        <v>1300000</v>
      </c>
      <c r="H15" s="4">
        <v>15</v>
      </c>
      <c r="I15" s="7">
        <v>856000</v>
      </c>
    </row>
    <row r="16" spans="1:9" x14ac:dyDescent="0.6">
      <c r="A16" s="4">
        <v>13</v>
      </c>
      <c r="B16" s="4" t="s">
        <v>112</v>
      </c>
      <c r="C16" s="4" t="s">
        <v>93</v>
      </c>
      <c r="D16" s="4" t="s">
        <v>97</v>
      </c>
      <c r="E16" s="4">
        <v>31</v>
      </c>
      <c r="F16" s="4" t="s">
        <v>106</v>
      </c>
      <c r="G16" s="7">
        <v>1400000</v>
      </c>
      <c r="H16" s="4">
        <v>23</v>
      </c>
      <c r="I16" s="7">
        <v>1170000</v>
      </c>
    </row>
    <row r="17" spans="1:9" x14ac:dyDescent="0.6">
      <c r="A17" s="4">
        <v>14</v>
      </c>
      <c r="B17" s="4" t="s">
        <v>113</v>
      </c>
      <c r="C17" s="4" t="s">
        <v>93</v>
      </c>
      <c r="D17" s="4" t="s">
        <v>94</v>
      </c>
      <c r="E17" s="4">
        <v>25</v>
      </c>
      <c r="F17" s="4" t="s">
        <v>98</v>
      </c>
      <c r="G17" s="7">
        <v>2100000</v>
      </c>
      <c r="H17" s="4">
        <v>24</v>
      </c>
      <c r="I17" s="7">
        <v>1260000</v>
      </c>
    </row>
    <row r="18" spans="1:9" x14ac:dyDescent="0.6">
      <c r="A18" s="4">
        <v>15</v>
      </c>
      <c r="B18" s="4" t="s">
        <v>114</v>
      </c>
      <c r="C18" s="4" t="s">
        <v>93</v>
      </c>
      <c r="D18" s="4" t="s">
        <v>94</v>
      </c>
      <c r="E18" s="4">
        <v>29</v>
      </c>
      <c r="F18" s="4" t="s">
        <v>98</v>
      </c>
      <c r="G18" s="7">
        <v>2300000</v>
      </c>
      <c r="H18" s="4">
        <v>21</v>
      </c>
      <c r="I18" s="7">
        <v>1310000</v>
      </c>
    </row>
    <row r="19" spans="1:9" x14ac:dyDescent="0.6">
      <c r="A19" s="4">
        <v>16</v>
      </c>
      <c r="B19" s="4" t="s">
        <v>115</v>
      </c>
      <c r="C19" s="4" t="s">
        <v>100</v>
      </c>
      <c r="D19" s="4" t="s">
        <v>97</v>
      </c>
      <c r="E19" s="4">
        <v>26</v>
      </c>
      <c r="F19" s="4" t="s">
        <v>104</v>
      </c>
      <c r="G19" s="7">
        <v>2700000</v>
      </c>
      <c r="H19" s="4">
        <v>18</v>
      </c>
      <c r="I19" s="7">
        <v>530000</v>
      </c>
    </row>
    <row r="20" spans="1:9" x14ac:dyDescent="0.6">
      <c r="A20" s="4">
        <v>17</v>
      </c>
      <c r="B20" s="4" t="s">
        <v>116</v>
      </c>
      <c r="C20" s="4" t="s">
        <v>93</v>
      </c>
      <c r="D20" s="4" t="s">
        <v>94</v>
      </c>
      <c r="E20" s="4">
        <v>25</v>
      </c>
      <c r="F20" s="4" t="s">
        <v>98</v>
      </c>
      <c r="G20" s="7">
        <v>2550000</v>
      </c>
      <c r="H20" s="4">
        <v>11</v>
      </c>
      <c r="I20" s="7">
        <v>245000</v>
      </c>
    </row>
    <row r="21" spans="1:9" x14ac:dyDescent="0.6">
      <c r="A21" s="4">
        <v>18</v>
      </c>
      <c r="B21" s="4" t="s">
        <v>117</v>
      </c>
      <c r="C21" s="4" t="s">
        <v>93</v>
      </c>
      <c r="D21" s="4" t="s">
        <v>97</v>
      </c>
      <c r="E21" s="4">
        <v>35</v>
      </c>
      <c r="F21" s="4" t="s">
        <v>106</v>
      </c>
      <c r="G21" s="7">
        <v>1250000</v>
      </c>
      <c r="H21" s="4">
        <v>12</v>
      </c>
      <c r="I21" s="7">
        <v>752000</v>
      </c>
    </row>
    <row r="22" spans="1:9" x14ac:dyDescent="0.6">
      <c r="A22" s="4">
        <v>19</v>
      </c>
      <c r="B22" s="4" t="s">
        <v>118</v>
      </c>
      <c r="C22" s="4" t="s">
        <v>100</v>
      </c>
      <c r="D22" s="4" t="s">
        <v>97</v>
      </c>
      <c r="E22" s="4">
        <v>32</v>
      </c>
      <c r="F22" s="4" t="s">
        <v>104</v>
      </c>
      <c r="G22" s="7">
        <v>1200000</v>
      </c>
      <c r="H22" s="4">
        <v>15</v>
      </c>
      <c r="I22" s="7">
        <v>420000</v>
      </c>
    </row>
    <row r="23" spans="1:9" x14ac:dyDescent="0.6">
      <c r="A23" s="4">
        <v>20</v>
      </c>
      <c r="B23" s="4" t="s">
        <v>119</v>
      </c>
      <c r="C23" s="4" t="s">
        <v>100</v>
      </c>
      <c r="D23" s="4" t="s">
        <v>94</v>
      </c>
      <c r="E23" s="4">
        <v>24</v>
      </c>
      <c r="F23" s="4" t="s">
        <v>106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1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1"/>
  <sheetViews>
    <sheetView topLeftCell="A14" workbookViewId="0">
      <selection activeCell="C26" sqref="C26:D31"/>
    </sheetView>
  </sheetViews>
  <sheetFormatPr defaultRowHeight="16.899999999999999" x14ac:dyDescent="0.6"/>
  <sheetData>
    <row r="1" spans="1:8" x14ac:dyDescent="0.6">
      <c r="A1" s="2" t="s">
        <v>3</v>
      </c>
      <c r="B1" s="3" t="s">
        <v>4</v>
      </c>
      <c r="F1" s="2" t="s">
        <v>19</v>
      </c>
      <c r="G1" s="3" t="s">
        <v>20</v>
      </c>
    </row>
    <row r="2" spans="1:8" x14ac:dyDescent="0.6">
      <c r="A2" s="4" t="s">
        <v>5</v>
      </c>
      <c r="B2" s="4" t="s">
        <v>6</v>
      </c>
      <c r="C2" s="4" t="s">
        <v>7</v>
      </c>
      <c r="D2" s="4" t="s">
        <v>8</v>
      </c>
      <c r="F2" s="4" t="s">
        <v>1</v>
      </c>
      <c r="G2" s="4" t="s">
        <v>21</v>
      </c>
      <c r="H2" s="4" t="s">
        <v>22</v>
      </c>
    </row>
    <row r="3" spans="1:8" x14ac:dyDescent="0.6">
      <c r="A3" s="4" t="s">
        <v>182</v>
      </c>
      <c r="B3" s="4" t="s">
        <v>10</v>
      </c>
      <c r="C3" s="4">
        <v>67</v>
      </c>
      <c r="D3" s="4">
        <v>73</v>
      </c>
      <c r="F3" s="4" t="s">
        <v>23</v>
      </c>
      <c r="G3" s="4">
        <v>56.715000000000003</v>
      </c>
      <c r="H3" s="4">
        <v>165</v>
      </c>
    </row>
    <row r="4" spans="1:8" x14ac:dyDescent="0.6">
      <c r="A4" s="4" t="s">
        <v>183</v>
      </c>
      <c r="B4" s="4" t="s">
        <v>12</v>
      </c>
      <c r="C4" s="4">
        <v>89</v>
      </c>
      <c r="D4" s="4">
        <v>92</v>
      </c>
      <c r="F4" s="4" t="s">
        <v>24</v>
      </c>
      <c r="G4" s="4">
        <v>47.515999999999998</v>
      </c>
      <c r="H4" s="4">
        <v>159</v>
      </c>
    </row>
    <row r="5" spans="1:8" x14ac:dyDescent="0.6">
      <c r="A5" s="4" t="s">
        <v>9</v>
      </c>
      <c r="B5" s="4" t="s">
        <v>13</v>
      </c>
      <c r="C5" s="4">
        <v>79</v>
      </c>
      <c r="D5" s="4">
        <v>83</v>
      </c>
      <c r="F5" s="4" t="s">
        <v>25</v>
      </c>
      <c r="G5" s="4">
        <v>72.456000000000003</v>
      </c>
      <c r="H5" s="4">
        <v>182</v>
      </c>
    </row>
    <row r="6" spans="1:8" x14ac:dyDescent="0.6">
      <c r="A6" s="4" t="s">
        <v>11</v>
      </c>
      <c r="B6" s="4" t="s">
        <v>14</v>
      </c>
      <c r="C6" s="4">
        <v>92</v>
      </c>
      <c r="D6" s="4">
        <v>96</v>
      </c>
      <c r="F6" s="4" t="s">
        <v>26</v>
      </c>
      <c r="G6" s="4">
        <v>64.653999999999996</v>
      </c>
      <c r="H6" s="4">
        <v>178</v>
      </c>
    </row>
    <row r="7" spans="1:8" x14ac:dyDescent="0.6">
      <c r="A7" s="4" t="s">
        <v>9</v>
      </c>
      <c r="B7" s="4" t="s">
        <v>15</v>
      </c>
      <c r="C7" s="4">
        <v>100</v>
      </c>
      <c r="D7" s="4">
        <v>95</v>
      </c>
      <c r="F7" s="4" t="s">
        <v>27</v>
      </c>
      <c r="G7" s="4">
        <v>68.814999999999998</v>
      </c>
      <c r="H7" s="4">
        <v>182</v>
      </c>
    </row>
    <row r="8" spans="1:8" x14ac:dyDescent="0.6">
      <c r="A8" s="4" t="s">
        <v>11</v>
      </c>
      <c r="B8" s="4" t="s">
        <v>16</v>
      </c>
      <c r="C8" s="4">
        <v>84</v>
      </c>
      <c r="D8" s="4">
        <v>85</v>
      </c>
      <c r="F8" s="4" t="s">
        <v>28</v>
      </c>
      <c r="G8" s="4">
        <v>52.542999999999999</v>
      </c>
      <c r="H8" s="4">
        <v>162</v>
      </c>
    </row>
    <row r="9" spans="1:8" x14ac:dyDescent="0.6">
      <c r="A9" s="4" t="s">
        <v>11</v>
      </c>
      <c r="B9" s="4" t="s">
        <v>17</v>
      </c>
      <c r="C9" s="4">
        <v>59</v>
      </c>
      <c r="D9" s="4">
        <v>64</v>
      </c>
      <c r="F9" s="4" t="s">
        <v>29</v>
      </c>
      <c r="G9" s="4">
        <v>58.652000000000001</v>
      </c>
      <c r="H9" s="4">
        <v>177</v>
      </c>
    </row>
    <row r="11" spans="1:8" x14ac:dyDescent="0.6">
      <c r="B11" s="4" t="s">
        <v>205</v>
      </c>
      <c r="C11" s="12" t="s">
        <v>18</v>
      </c>
      <c r="D11" s="12"/>
      <c r="F11" s="12" t="s">
        <v>184</v>
      </c>
      <c r="G11" s="12"/>
      <c r="H11" s="12"/>
    </row>
    <row r="12" spans="1:8" x14ac:dyDescent="0.6">
      <c r="B12" s="4" t="s">
        <v>183</v>
      </c>
      <c r="C12" s="13">
        <f>DSUM(A2:D9,D2,B11:B12)/DCOUNTA(A2:D9,A2,B11:B12)</f>
        <v>90</v>
      </c>
      <c r="D12" s="13"/>
      <c r="F12" s="13" t="str">
        <f>COUNTIF(H3:H9,"&gt;=170")-COUNTIF(H3:H9,"&gt;=180")&amp;"명"</f>
        <v>2명</v>
      </c>
      <c r="G12" s="13"/>
      <c r="H12" s="13"/>
    </row>
    <row r="14" spans="1:8" x14ac:dyDescent="0.6">
      <c r="A14" s="2" t="s">
        <v>30</v>
      </c>
      <c r="B14" s="3" t="s">
        <v>31</v>
      </c>
      <c r="F14" s="2" t="s">
        <v>41</v>
      </c>
      <c r="G14" s="3" t="s">
        <v>42</v>
      </c>
    </row>
    <row r="15" spans="1:8" x14ac:dyDescent="0.6">
      <c r="A15" s="4" t="s">
        <v>6</v>
      </c>
      <c r="B15" s="4" t="s">
        <v>32</v>
      </c>
      <c r="C15" s="5" t="s">
        <v>33</v>
      </c>
      <c r="F15" s="4" t="s">
        <v>1</v>
      </c>
      <c r="G15" s="4" t="s">
        <v>43</v>
      </c>
      <c r="H15" s="5" t="s">
        <v>51</v>
      </c>
    </row>
    <row r="16" spans="1:8" x14ac:dyDescent="0.6">
      <c r="A16" s="4">
        <v>2023101</v>
      </c>
      <c r="B16" s="4" t="s">
        <v>34</v>
      </c>
      <c r="C16" s="4" t="str">
        <f>CHOOSE(MID(A16,5,1),"전자과","경영과","음악과","회계과")</f>
        <v>전자과</v>
      </c>
      <c r="F16" s="4" t="s">
        <v>44</v>
      </c>
      <c r="G16" s="4">
        <v>78</v>
      </c>
      <c r="H16" s="4" t="str">
        <f>IF(G16&gt;=LARGE($G$16:$G$22,3),"입상","")</f>
        <v/>
      </c>
    </row>
    <row r="17" spans="1:8" x14ac:dyDescent="0.6">
      <c r="A17" s="4">
        <v>2023201</v>
      </c>
      <c r="B17" s="4" t="s">
        <v>35</v>
      </c>
      <c r="C17" s="4" t="str">
        <f t="shared" ref="C17:C22" si="0">CHOOSE(MID(A17,5,1),"전자과","경영과","음악과","회계과")</f>
        <v>경영과</v>
      </c>
      <c r="F17" s="4" t="s">
        <v>45</v>
      </c>
      <c r="G17" s="4">
        <v>91</v>
      </c>
      <c r="H17" s="4" t="str">
        <f t="shared" ref="H17:H22" si="1">IF(G17&gt;=LARGE($G$16:$G$22,3),"입상","")</f>
        <v>입상</v>
      </c>
    </row>
    <row r="18" spans="1:8" x14ac:dyDescent="0.6">
      <c r="A18" s="4">
        <v>2023102</v>
      </c>
      <c r="B18" s="4" t="s">
        <v>36</v>
      </c>
      <c r="C18" s="4" t="str">
        <f t="shared" si="0"/>
        <v>전자과</v>
      </c>
      <c r="F18" s="4" t="s">
        <v>46</v>
      </c>
      <c r="G18" s="4">
        <v>83</v>
      </c>
      <c r="H18" s="4" t="str">
        <f t="shared" si="1"/>
        <v/>
      </c>
    </row>
    <row r="19" spans="1:8" x14ac:dyDescent="0.6">
      <c r="A19" s="4">
        <v>2023301</v>
      </c>
      <c r="B19" s="4" t="s">
        <v>37</v>
      </c>
      <c r="C19" s="4" t="str">
        <f t="shared" si="0"/>
        <v>음악과</v>
      </c>
      <c r="F19" s="4" t="s">
        <v>47</v>
      </c>
      <c r="G19" s="4">
        <v>92</v>
      </c>
      <c r="H19" s="4" t="str">
        <f t="shared" si="1"/>
        <v>입상</v>
      </c>
    </row>
    <row r="20" spans="1:8" x14ac:dyDescent="0.6">
      <c r="A20" s="4">
        <v>2023202</v>
      </c>
      <c r="B20" s="4" t="s">
        <v>38</v>
      </c>
      <c r="C20" s="4" t="str">
        <f t="shared" si="0"/>
        <v>경영과</v>
      </c>
      <c r="F20" s="4" t="s">
        <v>48</v>
      </c>
      <c r="G20" s="4">
        <v>96</v>
      </c>
      <c r="H20" s="4" t="str">
        <f t="shared" si="1"/>
        <v>입상</v>
      </c>
    </row>
    <row r="21" spans="1:8" x14ac:dyDescent="0.6">
      <c r="A21" s="4">
        <v>2023402</v>
      </c>
      <c r="B21" s="4" t="s">
        <v>39</v>
      </c>
      <c r="C21" s="4" t="str">
        <f t="shared" si="0"/>
        <v>회계과</v>
      </c>
      <c r="F21" s="4" t="s">
        <v>49</v>
      </c>
      <c r="G21" s="4">
        <v>80</v>
      </c>
      <c r="H21" s="4" t="str">
        <f t="shared" si="1"/>
        <v/>
      </c>
    </row>
    <row r="22" spans="1:8" x14ac:dyDescent="0.6">
      <c r="A22" s="4">
        <v>2023203</v>
      </c>
      <c r="B22" s="4" t="s">
        <v>40</v>
      </c>
      <c r="C22" s="4" t="str">
        <f t="shared" si="0"/>
        <v>경영과</v>
      </c>
      <c r="F22" s="4" t="s">
        <v>50</v>
      </c>
      <c r="G22" s="4">
        <v>87</v>
      </c>
      <c r="H22" s="4" t="str">
        <f t="shared" si="1"/>
        <v/>
      </c>
    </row>
    <row r="24" spans="1:8" x14ac:dyDescent="0.6">
      <c r="A24" s="2" t="s">
        <v>52</v>
      </c>
      <c r="B24" s="3" t="s">
        <v>53</v>
      </c>
    </row>
    <row r="25" spans="1:8" x14ac:dyDescent="0.6">
      <c r="A25" s="13" t="s">
        <v>54</v>
      </c>
      <c r="B25" s="13"/>
      <c r="C25" s="12" t="s">
        <v>55</v>
      </c>
      <c r="D25" s="12"/>
    </row>
    <row r="26" spans="1:8" x14ac:dyDescent="0.6">
      <c r="A26" s="13" t="s">
        <v>56</v>
      </c>
      <c r="B26" s="13"/>
      <c r="C26" s="13" t="str">
        <f>LEFT(A26,LEN(A26)-4)</f>
        <v>ASP(공개)</v>
      </c>
      <c r="D26" s="13"/>
    </row>
    <row r="27" spans="1:8" x14ac:dyDescent="0.6">
      <c r="A27" s="13" t="s">
        <v>57</v>
      </c>
      <c r="B27" s="13"/>
      <c r="C27" s="13" t="str">
        <f t="shared" ref="C27:C31" si="2">LEFT(A27,LEN(A27)-4)</f>
        <v>JSP(재수강)</v>
      </c>
      <c r="D27" s="13"/>
    </row>
    <row r="28" spans="1:8" x14ac:dyDescent="0.6">
      <c r="A28" s="13" t="s">
        <v>58</v>
      </c>
      <c r="B28" s="13"/>
      <c r="C28" s="13" t="str">
        <f t="shared" si="2"/>
        <v>CGI(교양)</v>
      </c>
      <c r="D28" s="13"/>
    </row>
    <row r="29" spans="1:8" x14ac:dyDescent="0.6">
      <c r="A29" s="13" t="s">
        <v>59</v>
      </c>
      <c r="B29" s="13"/>
      <c r="C29" s="13" t="str">
        <f t="shared" si="2"/>
        <v>NSAPI(교양)</v>
      </c>
      <c r="D29" s="13"/>
    </row>
    <row r="30" spans="1:8" x14ac:dyDescent="0.6">
      <c r="A30" s="13" t="s">
        <v>60</v>
      </c>
      <c r="B30" s="13"/>
      <c r="C30" s="13" t="str">
        <f t="shared" si="2"/>
        <v>ISAPI(교양)</v>
      </c>
      <c r="D30" s="13"/>
    </row>
    <row r="31" spans="1:8" x14ac:dyDescent="0.6">
      <c r="A31" s="13" t="s">
        <v>61</v>
      </c>
      <c r="B31" s="13"/>
      <c r="C31" s="13" t="str">
        <f t="shared" si="2"/>
        <v>PHP(재수강)</v>
      </c>
      <c r="D31" s="13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F11:H11"/>
    <mergeCell ref="F12:H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topLeftCell="A6" workbookViewId="0">
      <selection activeCell="D6" sqref="D6"/>
    </sheetView>
  </sheetViews>
  <sheetFormatPr defaultRowHeight="16.899999999999999" outlineLevelRow="3" x14ac:dyDescent="0.6"/>
  <cols>
    <col min="3" max="3" width="9.0625" bestFit="1" customWidth="1"/>
    <col min="4" max="4" width="10.5625" bestFit="1" customWidth="1"/>
    <col min="5" max="5" width="9.0625" bestFit="1" customWidth="1"/>
    <col min="6" max="6" width="10.5625" customWidth="1"/>
  </cols>
  <sheetData>
    <row r="1" spans="1:6" ht="20.65" x14ac:dyDescent="0.6">
      <c r="A1" s="11" t="s">
        <v>120</v>
      </c>
      <c r="B1" s="11"/>
      <c r="C1" s="11"/>
      <c r="D1" s="11"/>
      <c r="E1" s="11"/>
      <c r="F1" s="11"/>
    </row>
    <row r="3" spans="1:6" x14ac:dyDescent="0.6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outlineLevel="3" x14ac:dyDescent="0.6">
      <c r="A4" s="4" t="s">
        <v>127</v>
      </c>
      <c r="B4" s="4" t="s">
        <v>130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6">
      <c r="A5" s="4" t="s">
        <v>131</v>
      </c>
      <c r="B5" s="4" t="s">
        <v>130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6">
      <c r="A6" s="4" t="s">
        <v>132</v>
      </c>
      <c r="B6" s="4" t="s">
        <v>130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6">
      <c r="A7" s="4"/>
      <c r="B7" s="27" t="s">
        <v>201</v>
      </c>
      <c r="C7" s="7"/>
      <c r="D7" s="7"/>
      <c r="E7" s="7"/>
      <c r="F7" s="7">
        <f>SUBTOTAL(9,F4:F6)</f>
        <v>1450000</v>
      </c>
    </row>
    <row r="8" spans="1:6" outlineLevel="1" x14ac:dyDescent="0.6">
      <c r="A8" s="4"/>
      <c r="B8" s="27" t="s">
        <v>197</v>
      </c>
      <c r="C8" s="7"/>
      <c r="D8" s="7"/>
      <c r="E8" s="7">
        <f>SUBTOTAL(1,E4:E6)</f>
        <v>966.66666666666663</v>
      </c>
      <c r="F8" s="7"/>
    </row>
    <row r="9" spans="1:6" outlineLevel="3" x14ac:dyDescent="0.6">
      <c r="A9" s="4" t="s">
        <v>127</v>
      </c>
      <c r="B9" s="4" t="s">
        <v>129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6">
      <c r="A10" s="4" t="s">
        <v>131</v>
      </c>
      <c r="B10" s="4" t="s">
        <v>129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6">
      <c r="A11" s="4" t="s">
        <v>132</v>
      </c>
      <c r="B11" s="4" t="s">
        <v>129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6">
      <c r="A12" s="4"/>
      <c r="B12" s="27" t="s">
        <v>202</v>
      </c>
      <c r="C12" s="7"/>
      <c r="D12" s="7"/>
      <c r="E12" s="7"/>
      <c r="F12" s="7">
        <f>SUBTOTAL(9,F9:F11)</f>
        <v>1475000</v>
      </c>
    </row>
    <row r="13" spans="1:6" outlineLevel="1" x14ac:dyDescent="0.6">
      <c r="A13" s="4"/>
      <c r="B13" s="27" t="s">
        <v>198</v>
      </c>
      <c r="C13" s="7"/>
      <c r="D13" s="7"/>
      <c r="E13" s="7">
        <f>SUBTOTAL(1,E9:E11)</f>
        <v>983.33333333333337</v>
      </c>
      <c r="F13" s="7"/>
    </row>
    <row r="14" spans="1:6" outlineLevel="3" x14ac:dyDescent="0.6">
      <c r="A14" s="4" t="s">
        <v>127</v>
      </c>
      <c r="B14" s="4" t="s">
        <v>128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6">
      <c r="A15" s="4" t="s">
        <v>131</v>
      </c>
      <c r="B15" s="4" t="s">
        <v>128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6">
      <c r="A16" s="4" t="s">
        <v>132</v>
      </c>
      <c r="B16" s="4" t="s">
        <v>128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6">
      <c r="A17" s="28"/>
      <c r="B17" s="30" t="s">
        <v>203</v>
      </c>
      <c r="C17" s="29"/>
      <c r="D17" s="29"/>
      <c r="E17" s="29"/>
      <c r="F17" s="29">
        <f>SUBTOTAL(9,F14:F16)</f>
        <v>1675000</v>
      </c>
    </row>
    <row r="18" spans="1:6" outlineLevel="1" x14ac:dyDescent="0.6">
      <c r="A18" s="28"/>
      <c r="B18" s="30" t="s">
        <v>199</v>
      </c>
      <c r="C18" s="29"/>
      <c r="D18" s="29"/>
      <c r="E18" s="29">
        <f>SUBTOTAL(1,E14:E16)</f>
        <v>1116.6666666666667</v>
      </c>
      <c r="F18" s="29"/>
    </row>
    <row r="19" spans="1:6" x14ac:dyDescent="0.6">
      <c r="A19" s="28"/>
      <c r="B19" s="30" t="s">
        <v>204</v>
      </c>
      <c r="C19" s="29"/>
      <c r="D19" s="29"/>
      <c r="E19" s="29"/>
      <c r="F19" s="29">
        <f>SUBTOTAL(9,F4:F16)</f>
        <v>4600000</v>
      </c>
    </row>
    <row r="20" spans="1:6" x14ac:dyDescent="0.6">
      <c r="A20" s="28"/>
      <c r="B20" s="30" t="s">
        <v>200</v>
      </c>
      <c r="C20" s="29"/>
      <c r="D20" s="29"/>
      <c r="E20" s="29">
        <f>SUBTOTAL(1,E4:E16)</f>
        <v>1022.2222222222222</v>
      </c>
      <c r="F20" s="29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A12" sqref="A12:C18"/>
    </sheetView>
  </sheetViews>
  <sheetFormatPr defaultRowHeight="16.899999999999999" x14ac:dyDescent="0.6"/>
  <cols>
    <col min="6" max="6" width="4.5625" customWidth="1"/>
  </cols>
  <sheetData>
    <row r="1" spans="1:11" x14ac:dyDescent="0.6">
      <c r="A1" s="14" t="s">
        <v>133</v>
      </c>
      <c r="B1" s="14"/>
      <c r="C1" s="14"/>
      <c r="D1" s="14"/>
      <c r="E1" s="14"/>
      <c r="G1" s="14" t="s">
        <v>134</v>
      </c>
      <c r="H1" s="14"/>
      <c r="I1" s="14"/>
      <c r="J1" s="14"/>
      <c r="K1" s="14"/>
    </row>
    <row r="2" spans="1:11" x14ac:dyDescent="0.6">
      <c r="A2" s="4" t="s">
        <v>6</v>
      </c>
      <c r="B2" s="4" t="s">
        <v>32</v>
      </c>
      <c r="C2" s="4" t="s">
        <v>135</v>
      </c>
      <c r="D2" s="4" t="s">
        <v>136</v>
      </c>
      <c r="E2" s="4" t="s">
        <v>137</v>
      </c>
      <c r="G2" s="4" t="s">
        <v>6</v>
      </c>
      <c r="H2" s="4" t="s">
        <v>32</v>
      </c>
      <c r="I2" s="4" t="s">
        <v>135</v>
      </c>
      <c r="J2" s="4" t="s">
        <v>136</v>
      </c>
      <c r="K2" s="4" t="s">
        <v>137</v>
      </c>
    </row>
    <row r="3" spans="1:11" x14ac:dyDescent="0.6">
      <c r="A3" s="4">
        <v>327101</v>
      </c>
      <c r="B3" s="4" t="s">
        <v>138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138</v>
      </c>
      <c r="I3" s="4">
        <v>80</v>
      </c>
      <c r="J3" s="4">
        <v>75</v>
      </c>
      <c r="K3" s="4">
        <f>SUM(I3:J3)</f>
        <v>155</v>
      </c>
    </row>
    <row r="4" spans="1:11" x14ac:dyDescent="0.6">
      <c r="A4" s="4">
        <v>327102</v>
      </c>
      <c r="B4" s="4" t="s">
        <v>139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139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6">
      <c r="A5" s="4">
        <v>327103</v>
      </c>
      <c r="B5" s="4" t="s">
        <v>140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140</v>
      </c>
      <c r="I5" s="4">
        <v>75</v>
      </c>
      <c r="J5" s="4">
        <v>65</v>
      </c>
      <c r="K5" s="4">
        <f t="shared" si="1"/>
        <v>140</v>
      </c>
    </row>
    <row r="6" spans="1:11" x14ac:dyDescent="0.6">
      <c r="A6" s="4">
        <v>327104</v>
      </c>
      <c r="B6" s="4" t="s">
        <v>141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141</v>
      </c>
      <c r="I6" s="4">
        <v>77</v>
      </c>
      <c r="J6" s="4">
        <v>68</v>
      </c>
      <c r="K6" s="4">
        <f t="shared" si="1"/>
        <v>145</v>
      </c>
    </row>
    <row r="7" spans="1:11" x14ac:dyDescent="0.6">
      <c r="A7" s="4">
        <v>327105</v>
      </c>
      <c r="B7" s="4" t="s">
        <v>142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142</v>
      </c>
      <c r="I7" s="4">
        <v>88</v>
      </c>
      <c r="J7" s="4">
        <v>77</v>
      </c>
      <c r="K7" s="4">
        <f t="shared" si="1"/>
        <v>165</v>
      </c>
    </row>
    <row r="8" spans="1:11" x14ac:dyDescent="0.6">
      <c r="A8" s="4">
        <v>327106</v>
      </c>
      <c r="B8" s="4" t="s">
        <v>143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143</v>
      </c>
      <c r="I8" s="4">
        <v>75</v>
      </c>
      <c r="J8" s="4">
        <v>80</v>
      </c>
      <c r="K8" s="4">
        <f t="shared" si="1"/>
        <v>155</v>
      </c>
    </row>
    <row r="11" spans="1:11" x14ac:dyDescent="0.6">
      <c r="A11" s="14" t="s">
        <v>144</v>
      </c>
      <c r="B11" s="14"/>
      <c r="C11" s="14"/>
    </row>
    <row r="12" spans="1:11" x14ac:dyDescent="0.6">
      <c r="A12" s="4" t="s">
        <v>6</v>
      </c>
      <c r="B12" s="4" t="s">
        <v>135</v>
      </c>
      <c r="C12" s="4" t="s">
        <v>136</v>
      </c>
    </row>
    <row r="13" spans="1:11" x14ac:dyDescent="0.6">
      <c r="A13" s="4">
        <v>327101</v>
      </c>
      <c r="B13" s="4">
        <v>73.5</v>
      </c>
      <c r="C13" s="4">
        <v>75.5</v>
      </c>
    </row>
    <row r="14" spans="1:11" x14ac:dyDescent="0.6">
      <c r="A14" s="4">
        <v>327102</v>
      </c>
      <c r="B14" s="4">
        <v>93</v>
      </c>
      <c r="C14" s="4">
        <v>97.5</v>
      </c>
    </row>
    <row r="15" spans="1:11" x14ac:dyDescent="0.6">
      <c r="A15" s="4">
        <v>327103</v>
      </c>
      <c r="B15" s="4">
        <v>81.5</v>
      </c>
      <c r="C15" s="4">
        <v>60.5</v>
      </c>
    </row>
    <row r="16" spans="1:11" x14ac:dyDescent="0.6">
      <c r="A16" s="4">
        <v>327104</v>
      </c>
      <c r="B16" s="4">
        <v>80</v>
      </c>
      <c r="C16" s="4">
        <v>73</v>
      </c>
    </row>
    <row r="17" spans="1:3" x14ac:dyDescent="0.6">
      <c r="A17" s="4">
        <v>327105</v>
      </c>
      <c r="B17" s="4">
        <v>76.5</v>
      </c>
      <c r="C17" s="4">
        <v>77</v>
      </c>
    </row>
    <row r="18" spans="1:3" x14ac:dyDescent="0.6">
      <c r="A18" s="4">
        <v>327106</v>
      </c>
      <c r="B18" s="4">
        <v>80</v>
      </c>
      <c r="C18" s="4">
        <v>86</v>
      </c>
    </row>
  </sheetData>
  <dataConsolidate function="average" leftLabels="1" topLabels="1">
    <dataRefs count="2">
      <dataRef ref="A2:D8" sheet="분석작업-2"/>
      <dataRef ref="G2:J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D7" sqref="D7"/>
    </sheetView>
  </sheetViews>
  <sheetFormatPr defaultRowHeight="16.899999999999999" x14ac:dyDescent="0.6"/>
  <cols>
    <col min="2" max="2" width="10.5625" bestFit="1" customWidth="1"/>
    <col min="4" max="4" width="9.3125" bestFit="1" customWidth="1"/>
    <col min="6" max="6" width="10.4375" bestFit="1" customWidth="1"/>
  </cols>
  <sheetData>
    <row r="1" spans="1:10" ht="20.65" x14ac:dyDescent="0.6">
      <c r="A1" s="11" t="s">
        <v>145</v>
      </c>
      <c r="B1" s="11"/>
      <c r="C1" s="11"/>
      <c r="D1" s="11"/>
    </row>
    <row r="3" spans="1:10" x14ac:dyDescent="0.6">
      <c r="A3" s="4" t="s">
        <v>1</v>
      </c>
      <c r="B3" s="4" t="s">
        <v>146</v>
      </c>
      <c r="C3" s="4" t="s">
        <v>2</v>
      </c>
      <c r="D3" s="4" t="s">
        <v>179</v>
      </c>
    </row>
    <row r="4" spans="1:10" x14ac:dyDescent="0.6">
      <c r="A4" s="4" t="s">
        <v>147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6">
      <c r="A5" s="4" t="s">
        <v>148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6">
      <c r="A6" s="4" t="s">
        <v>149</v>
      </c>
      <c r="B6" s="7">
        <v>1200000</v>
      </c>
      <c r="C6" s="4">
        <v>3</v>
      </c>
      <c r="D6" s="7">
        <f t="shared" si="0"/>
        <v>120000</v>
      </c>
    </row>
    <row r="7" spans="1:10" x14ac:dyDescent="0.6">
      <c r="A7" s="4" t="s">
        <v>150</v>
      </c>
      <c r="B7" s="7">
        <v>2500000</v>
      </c>
      <c r="C7" s="4">
        <v>6</v>
      </c>
      <c r="D7" s="7">
        <f t="shared" si="0"/>
        <v>500000</v>
      </c>
      <c r="F7" s="3" t="s">
        <v>180</v>
      </c>
    </row>
    <row r="8" spans="1:10" x14ac:dyDescent="0.6">
      <c r="A8" s="4" t="s">
        <v>151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6">
      <c r="A9" s="4" t="s">
        <v>152</v>
      </c>
      <c r="B9" s="7">
        <v>1500000</v>
      </c>
      <c r="C9" s="4">
        <v>9</v>
      </c>
      <c r="D9" s="7">
        <f t="shared" si="0"/>
        <v>450000</v>
      </c>
      <c r="F9" s="4" t="s">
        <v>154</v>
      </c>
      <c r="G9" s="4" t="s">
        <v>155</v>
      </c>
      <c r="H9" s="4" t="s">
        <v>156</v>
      </c>
      <c r="I9" s="4" t="s">
        <v>157</v>
      </c>
      <c r="J9" s="4" t="s">
        <v>158</v>
      </c>
    </row>
    <row r="10" spans="1:10" x14ac:dyDescent="0.6">
      <c r="A10" s="4" t="s">
        <v>153</v>
      </c>
      <c r="B10" s="7">
        <v>1000000</v>
      </c>
      <c r="C10" s="4">
        <v>3</v>
      </c>
      <c r="D10" s="7">
        <f t="shared" si="0"/>
        <v>100000</v>
      </c>
      <c r="F10" s="4" t="s">
        <v>181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sqref="A1:F1"/>
    </sheetView>
  </sheetViews>
  <sheetFormatPr defaultRowHeight="16.899999999999999" x14ac:dyDescent="0.6"/>
  <cols>
    <col min="4" max="4" width="11.0625" customWidth="1"/>
    <col min="5" max="5" width="9.5625" customWidth="1"/>
    <col min="6" max="6" width="11.0625" customWidth="1"/>
  </cols>
  <sheetData>
    <row r="1" spans="1:6" ht="20.65" x14ac:dyDescent="0.6">
      <c r="A1" s="11" t="s">
        <v>159</v>
      </c>
      <c r="B1" s="11"/>
      <c r="C1" s="11"/>
      <c r="D1" s="11"/>
      <c r="E1" s="11"/>
      <c r="F1" s="11"/>
    </row>
    <row r="3" spans="1:6" x14ac:dyDescent="0.6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6">
      <c r="A4" s="4" t="s">
        <v>166</v>
      </c>
      <c r="B4" s="4">
        <v>15</v>
      </c>
      <c r="C4" s="4">
        <v>22</v>
      </c>
      <c r="D4" s="9">
        <v>525000</v>
      </c>
      <c r="E4" s="9">
        <v>26250</v>
      </c>
      <c r="F4" s="9"/>
    </row>
    <row r="5" spans="1:6" x14ac:dyDescent="0.6">
      <c r="A5" s="4" t="s">
        <v>167</v>
      </c>
      <c r="B5" s="4">
        <v>11</v>
      </c>
      <c r="C5" s="4">
        <v>11</v>
      </c>
      <c r="D5" s="9">
        <v>385000</v>
      </c>
      <c r="E5" s="9">
        <v>19250</v>
      </c>
      <c r="F5" s="9"/>
    </row>
    <row r="6" spans="1:6" x14ac:dyDescent="0.6">
      <c r="A6" s="4" t="s">
        <v>168</v>
      </c>
      <c r="B6" s="4">
        <v>32</v>
      </c>
      <c r="C6" s="4">
        <v>14</v>
      </c>
      <c r="D6" s="9">
        <v>1120000</v>
      </c>
      <c r="E6" s="9">
        <v>112000</v>
      </c>
      <c r="F6" s="9"/>
    </row>
    <row r="7" spans="1:6" x14ac:dyDescent="0.6">
      <c r="A7" s="4" t="s">
        <v>169</v>
      </c>
      <c r="B7" s="4">
        <v>4</v>
      </c>
      <c r="C7" s="4">
        <v>2</v>
      </c>
      <c r="D7" s="9">
        <v>140000</v>
      </c>
      <c r="E7" s="9">
        <v>7000</v>
      </c>
      <c r="F7" s="9"/>
    </row>
    <row r="8" spans="1:6" x14ac:dyDescent="0.6">
      <c r="A8" s="4" t="s">
        <v>170</v>
      </c>
      <c r="B8" s="4">
        <v>15</v>
      </c>
      <c r="C8" s="4">
        <v>24</v>
      </c>
      <c r="D8" s="9">
        <v>525000</v>
      </c>
      <c r="E8" s="9">
        <v>26250</v>
      </c>
      <c r="F8" s="9"/>
    </row>
    <row r="9" spans="1:6" x14ac:dyDescent="0.6">
      <c r="A9" s="4" t="s">
        <v>171</v>
      </c>
      <c r="B9" s="4">
        <v>35</v>
      </c>
      <c r="C9" s="4">
        <v>36</v>
      </c>
      <c r="D9" s="9">
        <v>1225000</v>
      </c>
      <c r="E9" s="9">
        <v>122500</v>
      </c>
      <c r="F9" s="9"/>
    </row>
    <row r="10" spans="1:6" x14ac:dyDescent="0.6">
      <c r="A10" s="4" t="s">
        <v>172</v>
      </c>
      <c r="B10" s="4">
        <v>14</v>
      </c>
      <c r="C10" s="4">
        <v>15</v>
      </c>
      <c r="D10" s="9">
        <v>490000</v>
      </c>
      <c r="E10" s="9">
        <v>24500</v>
      </c>
      <c r="F10" s="9"/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2024-08-28T06:00:28Z</dcterms:modified>
</cp:coreProperties>
</file>