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def308df843fdc8/바탕 화면/시나공 실기/"/>
    </mc:Choice>
  </mc:AlternateContent>
  <xr:revisionPtr revIDLastSave="14" documentId="8_{95BC7D15-1A1F-4F6C-9C01-B986F32F2A15}" xr6:coauthVersionLast="47" xr6:coauthVersionMax="47" xr10:uidLastSave="{5592F669-7819-4053-9C26-B6F54DB3E2F1}"/>
  <bookViews>
    <workbookView xWindow="-120" yWindow="-120" windowWidth="29040" windowHeight="15840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9" l="1" a="1"/>
  <c r="D17" i="9" s="1"/>
  <c r="D18" i="9" a="1"/>
  <c r="D18" i="9" s="1"/>
  <c r="D19" i="9" a="1"/>
  <c r="D19" i="9" s="1"/>
  <c r="D20" i="9" a="1"/>
  <c r="D20" i="9" s="1"/>
  <c r="D21" i="9" a="1"/>
  <c r="D21" i="9" s="1"/>
  <c r="D22" i="9" a="1"/>
  <c r="D22" i="9" s="1"/>
  <c r="D23" i="9" a="1"/>
  <c r="D23" i="9" s="1"/>
  <c r="D16" i="9" a="1"/>
  <c r="D16" i="9" s="1"/>
  <c r="D36" i="9"/>
  <c r="C36" i="9"/>
  <c r="G27" i="9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E5" i="7"/>
  <c r="E6" i="7"/>
  <c r="E7" i="7"/>
  <c r="E8" i="7"/>
  <c r="E9" i="7"/>
  <c r="E10" i="7"/>
  <c r="E11" i="7"/>
  <c r="E12" i="7"/>
  <c r="E4" i="7"/>
  <c r="A15" i="3"/>
  <c r="D8" i="6"/>
  <c r="D7" i="6"/>
  <c r="D6" i="6"/>
  <c r="D5" i="6"/>
  <c r="D4" i="6"/>
  <c r="G3" i="6" s="1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<sst xmlns="http://schemas.openxmlformats.org/spreadsheetml/2006/main" count="341" uniqueCount="236">
  <si>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</si>
  <si>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</si>
  <si>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</si>
  <si>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</si>
  <si>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</si>
  <si>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</si>
  <si>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</si>
  <si>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</si>
  <si>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</si>
  <si>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</si>
  <si>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</si>
  <si>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</si>
  <si>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</si>
  <si>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</si>
  <si>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</si>
  <si>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</si>
  <si>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</si>
  <si>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</si>
  <si>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</si>
  <si>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</si>
  <si>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</si>
  <si>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</si>
  <si>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</si>
  <si>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</si>
  <si>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</si>
  <si>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</si>
  <si>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</si>
  <si>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</si>
  <si>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</si>
  <si>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</si>
  <si>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</si>
  <si>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</si>
  <si>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</si>
  <si>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</si>
  <si>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</si>
  <si>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</si>
  <si>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</si>
  <si>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</si>
  <si>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</si>
  <si>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</si>
  <si>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</si>
  <si>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</si>
  <si>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</si>
  <si>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</si>
  <si>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</si>
  <si>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</si>
  <si>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</si>
  <si>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</si>
  <si>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</si>
  <si>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</si>
  <si>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</si>
  <si>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</si>
  <si>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</si>
  <si>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</si>
  <si>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</si>
  <si>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</si>
  <si>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</si>
  <si>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</si>
  <si>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</si>
  <si>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</si>
  <si>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</si>
  <si>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</si>
  <si>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</si>
  <si>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</si>
  <si>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</si>
  <si>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</si>
  <si>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</si>
  <si>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</si>
  <si>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</si>
  <si>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</si>
  <si>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</si>
  <si>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</si>
  <si>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</si>
  <si>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</si>
  <si>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</si>
  <si>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</si>
  <si>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</si>
  <si>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</si>
  <si>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</si>
  <si>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</si>
  <si>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</si>
  <si>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</si>
  <si>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</si>
  <si>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</si>
  <si>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</si>
  <si>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</si>
  <si>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</si>
  <si>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</si>
  <si>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</si>
  <si>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</si>
  <si>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</si>
  <si>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</si>
  <si>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</si>
  <si>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</si>
  <si>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</si>
  <si>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</si>
  <si>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</si>
  <si>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</si>
  <si>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</si>
  <si>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</si>
  <si>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</si>
  <si>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</si>
  <si>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</si>
  <si>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</si>
  <si>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</si>
  <si>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</si>
  <si>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</si>
  <si>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</si>
  <si>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</si>
  <si>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</si>
  <si>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</si>
  <si>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</si>
  <si>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</si>
  <si>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</si>
  <si>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</si>
  <si>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</si>
  <si>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</si>
  <si>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</si>
  <si>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</si>
  <si>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</si>
  <si>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</si>
  <si>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</si>
  <si>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</si>
  <si>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</si>
  <si>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</si>
  <si>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</si>
  <si>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</si>
  <si>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</si>
  <si>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</si>
  <si>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</si>
  <si>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</si>
  <si>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</si>
  <si>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</si>
  <si>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</si>
  <si>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</si>
  <si>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</si>
  <si>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</si>
  <si>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</si>
  <si>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</si>
  <si>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</si>
  <si>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</si>
  <si>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</si>
  <si>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</si>
  <si>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</si>
  <si>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</si>
  <si>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</si>
  <si>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</si>
  <si>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</si>
  <si>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</si>
  <si>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</si>
  <si>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</si>
  <si>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</si>
  <si>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</si>
  <si>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</si>
  <si>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</si>
  <si>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</si>
  <si>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</si>
  <si>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</si>
  <si>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</si>
  <si>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</si>
  <si>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</si>
  <si>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</si>
  <si>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</si>
  <si>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</si>
  <si>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</si>
  <si>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</si>
  <si>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</si>
  <si>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</si>
  <si>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</si>
  <si>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</si>
  <si>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</si>
  <si>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</si>
  <si>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</si>
  <si>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</si>
  <si>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</si>
  <si>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</si>
  <si>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</si>
  <si>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</si>
  <si>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</si>
  <si>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</si>
  <si>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</si>
  <si>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</si>
  <si>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</si>
  <si>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</si>
  <si>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</si>
  <si>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</si>
  <si>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</si>
  <si>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</si>
  <si>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</si>
  <si>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</si>
  <si>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</si>
  <si>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</si>
  <si>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</si>
  <si>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</si>
  <si>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</si>
  <si>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</si>
  <si>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</si>
  <si>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</si>
  <si>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</si>
  <si>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</si>
  <si>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</si>
  <si>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</si>
  <si>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</si>
  <si>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</si>
  <si>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</si>
  <si>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</si>
  <si>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</si>
  <si>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</si>
  <si>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</si>
  <si>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성명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</si>
  <si>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</si>
  <si>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</si>
  <si>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</si>
  <si>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</si>
  <si>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</si>
  <si>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</si>
  <si>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소속팀</t>
    <phoneticPr fontId="1" type="noConversion"/>
  </si>
  <si>
    <t>영업A팀</t>
  </si>
  <si>
    <t>영업A팀</t>
    <phoneticPr fontId="1" type="noConversion"/>
  </si>
  <si>
    <t>영업B팀</t>
    <phoneticPr fontId="1" type="noConversion"/>
  </si>
  <si>
    <t>영업C팀</t>
  </si>
  <si>
    <t>P550</t>
    <phoneticPr fontId="1" type="noConversion"/>
  </si>
  <si>
    <t>P800</t>
    <phoneticPr fontId="1" type="noConversion"/>
  </si>
  <si>
    <t>총매출액</t>
    <phoneticPr fontId="1" type="noConversion"/>
  </si>
  <si>
    <t>年度別 농가인구 변동현황</t>
    <phoneticPr fontId="1" type="noConversion"/>
  </si>
  <si>
    <t>매입량</t>
    <phoneticPr fontId="1" type="noConversion"/>
  </si>
  <si>
    <t>&gt;=1300</t>
    <phoneticPr fontId="1" type="noConversion"/>
  </si>
  <si>
    <t>명</t>
    <phoneticPr fontId="1" type="noConversion"/>
  </si>
  <si>
    <t>(모두)</t>
  </si>
  <si>
    <t>열 레이블</t>
  </si>
  <si>
    <t>총합계</t>
  </si>
  <si>
    <t>행 레이블</t>
  </si>
  <si>
    <t>최대 : 총비용</t>
  </si>
  <si>
    <t>#</t>
  </si>
  <si>
    <t>품명</t>
    <phoneticPr fontId="1" type="noConversion"/>
  </si>
  <si>
    <t>매출이익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</si>
</sst>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0.0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41" fontId="0" fillId="5" borderId="4" xfId="1" applyFont="1" applyFill="1" applyBorder="1">
      <alignment vertical="center"/>
    </xf>
    <xf numFmtId="177" fontId="0" fillId="5" borderId="4" xfId="0" applyNumberForma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3-4539-B1B1-F4F1D103A7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4CDC9049-19FF-2036-8896-7BF80E8106A2}"/>
            </a:ext>
          </a:extLst>
        </xdr:cNvPr>
        <xdr:cNvSpPr/>
      </xdr:nvSpPr>
      <xdr:spPr>
        <a:xfrm>
          <a:off x="4114800" y="1933575"/>
          <a:ext cx="1371600" cy="62865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든" refreshedDate="45728.948179513885" createdVersion="8" refreshedVersion="8" minRefreshableVersion="3" recordCount="9" xr:uid="{C1EF20BE-8CAC-4860-95D9-B5EA21E05BE0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CD4893-1D65-4C42-B599-77FAEA0446FD}" name="피벗 테이블1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D24" sqref="D24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202</v>
      </c>
      <c r="B3" s="1" t="s">
        <v>209</v>
      </c>
      <c r="C3" s="1" t="s">
        <v>216</v>
      </c>
      <c r="D3" s="1" t="s">
        <v>221</v>
      </c>
      <c r="E3" s="1" t="s">
        <v>222</v>
      </c>
      <c r="F3" s="1" t="s">
        <v>223</v>
      </c>
    </row>
    <row r="4" spans="1:6" x14ac:dyDescent="0.3">
      <c r="A4" s="1" t="s">
        <v>203</v>
      </c>
      <c r="B4" s="1" t="s">
        <v>210</v>
      </c>
      <c r="C4" s="1" t="s">
        <v>218</v>
      </c>
      <c r="D4" s="2">
        <v>9600</v>
      </c>
      <c r="E4" s="2">
        <v>10000</v>
      </c>
      <c r="F4" s="2">
        <v>34600</v>
      </c>
    </row>
    <row r="5" spans="1:6" x14ac:dyDescent="0.3">
      <c r="A5" s="1" t="s">
        <v>204</v>
      </c>
      <c r="B5" s="1" t="s">
        <v>211</v>
      </c>
      <c r="C5" s="1" t="s">
        <v>219</v>
      </c>
      <c r="D5" s="2">
        <v>8400</v>
      </c>
      <c r="E5" s="2">
        <v>4000</v>
      </c>
      <c r="F5" s="2">
        <v>20900</v>
      </c>
    </row>
    <row r="6" spans="1:6" x14ac:dyDescent="0.3">
      <c r="A6" s="1" t="s">
        <v>205</v>
      </c>
      <c r="B6" s="1" t="s">
        <v>212</v>
      </c>
      <c r="C6" s="1" t="s">
        <v>220</v>
      </c>
      <c r="D6" s="2">
        <v>9600</v>
      </c>
      <c r="E6" s="2">
        <v>8000</v>
      </c>
      <c r="F6" s="2">
        <v>24400</v>
      </c>
    </row>
    <row r="7" spans="1:6" x14ac:dyDescent="0.3">
      <c r="A7" s="1" t="s">
        <v>206</v>
      </c>
      <c r="B7" s="1" t="s">
        <v>213</v>
      </c>
      <c r="C7" s="1" t="s">
        <v>217</v>
      </c>
      <c r="D7" s="2">
        <v>10800</v>
      </c>
      <c r="E7" s="2">
        <v>6000</v>
      </c>
      <c r="F7" s="2">
        <v>20200</v>
      </c>
    </row>
    <row r="8" spans="1:6" x14ac:dyDescent="0.3">
      <c r="A8" s="1" t="s">
        <v>207</v>
      </c>
      <c r="B8" s="1" t="s">
        <v>214</v>
      </c>
      <c r="C8" s="1" t="s">
        <v>220</v>
      </c>
      <c r="D8" s="2">
        <v>8400</v>
      </c>
      <c r="E8" s="2">
        <v>8000</v>
      </c>
      <c r="F8" s="2">
        <v>21500</v>
      </c>
    </row>
    <row r="9" spans="1:6" x14ac:dyDescent="0.3">
      <c r="A9" s="1" t="s">
        <v>208</v>
      </c>
      <c r="B9" s="1" t="s">
        <v>215</v>
      </c>
      <c r="C9" s="1" t="s">
        <v>220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A3" sqref="A3:A4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16" t="s">
        <v>224</v>
      </c>
      <c r="B1" s="16"/>
      <c r="C1" s="16"/>
      <c r="D1" s="16"/>
      <c r="E1" s="16"/>
      <c r="F1" s="16"/>
    </row>
    <row r="3" spans="1:6" x14ac:dyDescent="0.3">
      <c r="A3" s="23" t="s">
        <v>56</v>
      </c>
      <c r="B3" s="23" t="s">
        <v>57</v>
      </c>
      <c r="C3" s="23" t="s">
        <v>58</v>
      </c>
      <c r="D3" s="23"/>
      <c r="E3" s="23"/>
      <c r="F3" s="23" t="s">
        <v>59</v>
      </c>
    </row>
    <row r="4" spans="1:6" x14ac:dyDescent="0.3">
      <c r="A4" s="23"/>
      <c r="B4" s="23"/>
      <c r="C4" s="24" t="s">
        <v>60</v>
      </c>
      <c r="D4" s="24" t="s">
        <v>61</v>
      </c>
      <c r="E4" s="24" t="s">
        <v>62</v>
      </c>
      <c r="F4" s="23"/>
    </row>
    <row r="5" spans="1:6" x14ac:dyDescent="0.3">
      <c r="A5" s="25">
        <v>2014</v>
      </c>
      <c r="B5" s="26">
        <v>43268</v>
      </c>
      <c r="C5" s="26">
        <v>6068</v>
      </c>
      <c r="D5" s="27">
        <v>14.2</v>
      </c>
      <c r="E5" s="27">
        <v>-8.9</v>
      </c>
      <c r="F5" s="27">
        <v>3.56</v>
      </c>
    </row>
    <row r="6" spans="1:6" x14ac:dyDescent="0.3">
      <c r="A6" s="25">
        <v>2015</v>
      </c>
      <c r="B6" s="26">
        <v>43663</v>
      </c>
      <c r="C6" s="26">
        <v>5707</v>
      </c>
      <c r="D6" s="27">
        <v>13.1</v>
      </c>
      <c r="E6" s="27">
        <v>-5.9</v>
      </c>
      <c r="F6" s="27">
        <v>3.48</v>
      </c>
    </row>
    <row r="7" spans="1:6" x14ac:dyDescent="0.3">
      <c r="A7" s="25">
        <v>2016</v>
      </c>
      <c r="B7" s="26">
        <v>44056</v>
      </c>
      <c r="C7" s="26">
        <v>5407</v>
      </c>
      <c r="D7" s="27">
        <v>12.3</v>
      </c>
      <c r="E7" s="27">
        <v>-5.3</v>
      </c>
      <c r="F7" s="27">
        <v>3.41</v>
      </c>
    </row>
    <row r="8" spans="1:6" x14ac:dyDescent="0.3">
      <c r="A8" s="25">
        <v>2017</v>
      </c>
      <c r="B8" s="26">
        <v>44453</v>
      </c>
      <c r="C8" s="26">
        <v>5167</v>
      </c>
      <c r="D8" s="27">
        <v>11.6</v>
      </c>
      <c r="E8" s="27">
        <v>-4.4000000000000004</v>
      </c>
      <c r="F8" s="27">
        <v>3.32</v>
      </c>
    </row>
    <row r="9" spans="1:6" x14ac:dyDescent="0.3">
      <c r="A9" s="25">
        <v>2018</v>
      </c>
      <c r="B9" s="26">
        <v>45093</v>
      </c>
      <c r="C9" s="26">
        <v>4851</v>
      </c>
      <c r="D9" s="27">
        <v>10.9</v>
      </c>
      <c r="E9" s="27">
        <v>-6.1</v>
      </c>
      <c r="F9" s="27">
        <v>3.23</v>
      </c>
    </row>
    <row r="10" spans="1:6" x14ac:dyDescent="0.3">
      <c r="A10" s="25">
        <v>2019</v>
      </c>
      <c r="B10" s="26">
        <v>45545</v>
      </c>
      <c r="C10" s="26">
        <v>4692</v>
      </c>
      <c r="D10" s="27">
        <v>10.3</v>
      </c>
      <c r="E10" s="27">
        <v>-3.3</v>
      </c>
      <c r="F10" s="27">
        <v>3.17</v>
      </c>
    </row>
    <row r="11" spans="1:6" x14ac:dyDescent="0.3">
      <c r="A11" s="25">
        <v>2020</v>
      </c>
      <c r="B11" s="26">
        <v>45991</v>
      </c>
      <c r="C11" s="26">
        <v>4468</v>
      </c>
      <c r="D11" s="27">
        <v>9.6999999999999993</v>
      </c>
      <c r="E11" s="27">
        <v>-4.8</v>
      </c>
      <c r="F11" s="27">
        <v>3.12</v>
      </c>
    </row>
    <row r="12" spans="1:6" x14ac:dyDescent="0.3">
      <c r="A12" s="25">
        <v>2021</v>
      </c>
      <c r="B12" s="26">
        <v>46430</v>
      </c>
      <c r="C12" s="26">
        <v>4400</v>
      </c>
      <c r="D12" s="27">
        <v>9.5</v>
      </c>
      <c r="E12" s="27">
        <v>-1.5</v>
      </c>
      <c r="F12" s="27">
        <v>3.11</v>
      </c>
    </row>
    <row r="13" spans="1:6" x14ac:dyDescent="0.3">
      <c r="A13" s="25">
        <v>2022</v>
      </c>
      <c r="B13" s="26">
        <v>46858</v>
      </c>
      <c r="C13" s="26">
        <v>4210</v>
      </c>
      <c r="D13" s="27">
        <v>9.1999999999999993</v>
      </c>
      <c r="E13" s="27">
        <v>-4.3</v>
      </c>
      <c r="F13" s="27">
        <v>3.05</v>
      </c>
    </row>
    <row r="14" spans="1:6" x14ac:dyDescent="0.3">
      <c r="A14" s="25">
        <v>2023</v>
      </c>
      <c r="B14" s="26">
        <v>47275</v>
      </c>
      <c r="C14" s="26">
        <v>4032</v>
      </c>
      <c r="D14" s="27">
        <v>8.6999999999999993</v>
      </c>
      <c r="E14" s="27">
        <v>-4.2</v>
      </c>
      <c r="F14" s="27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workbookViewId="0">
      <selection activeCell="B22" sqref="B22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17" t="s">
        <v>63</v>
      </c>
      <c r="B1" s="17"/>
      <c r="C1" s="17"/>
      <c r="D1" s="17"/>
      <c r="E1" s="17"/>
      <c r="F1" s="17"/>
      <c r="G1" s="17"/>
    </row>
    <row r="3" spans="1:7" x14ac:dyDescent="0.3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3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s="1" t="s">
        <v>227</v>
      </c>
      <c r="B14" s="1" t="s">
        <v>225</v>
      </c>
    </row>
    <row r="15" spans="1:7" x14ac:dyDescent="0.3">
      <c r="A15" s="1" t="b">
        <f>RIGHT(B4,1)="트"</f>
        <v>1</v>
      </c>
    </row>
    <row r="16" spans="1:7" x14ac:dyDescent="0.3">
      <c r="B16" s="1" t="s">
        <v>226</v>
      </c>
    </row>
    <row r="18" spans="1:3" x14ac:dyDescent="0.3">
      <c r="A18" t="s">
        <v>234</v>
      </c>
      <c r="B18" t="s">
        <v>225</v>
      </c>
      <c r="C18" t="s">
        <v>235</v>
      </c>
    </row>
    <row r="19" spans="1:3" x14ac:dyDescent="0.3">
      <c r="A19" s="5" t="s">
        <v>72</v>
      </c>
      <c r="B19" s="6">
        <v>1200</v>
      </c>
      <c r="C19" s="6">
        <v>650000</v>
      </c>
    </row>
    <row r="20" spans="1:3" x14ac:dyDescent="0.3">
      <c r="A20" s="5" t="s">
        <v>77</v>
      </c>
      <c r="B20" s="6">
        <v>1000</v>
      </c>
      <c r="C20" s="6">
        <v>525000</v>
      </c>
    </row>
    <row r="21" spans="1:3" x14ac:dyDescent="0.3">
      <c r="A21" s="5" t="s">
        <v>81</v>
      </c>
      <c r="B21" s="6">
        <v>1200</v>
      </c>
      <c r="C21" s="6">
        <v>550000</v>
      </c>
    </row>
    <row r="22" spans="1:3" x14ac:dyDescent="0.3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opLeftCell="A13" workbookViewId="0">
      <selection activeCell="D16" sqref="D16:D23"/>
    </sheetView>
  </sheetViews>
  <sheetFormatPr defaultRowHeight="16.5" x14ac:dyDescent="0.3"/>
  <cols>
    <col min="2" max="2" width="10.75" bestFit="1" customWidth="1"/>
    <col min="7" max="7" width="10.75" bestFit="1" customWidth="1"/>
  </cols>
  <sheetData>
    <row r="1" spans="1:9" x14ac:dyDescent="0.3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3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3">
      <c r="A3" s="5" t="s">
        <v>185</v>
      </c>
      <c r="B3" s="11">
        <v>45481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3">
      <c r="A4" s="5" t="s">
        <v>186</v>
      </c>
      <c r="B4" s="11">
        <v>45515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3">
      <c r="A5" s="5" t="s">
        <v>187</v>
      </c>
      <c r="B5" s="11">
        <v>45528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3">
      <c r="A6" s="5" t="s">
        <v>188</v>
      </c>
      <c r="B6" s="11">
        <v>45538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3">
      <c r="A7" s="5" t="s">
        <v>189</v>
      </c>
      <c r="B7" s="11">
        <v>45554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3">
      <c r="A8" s="5" t="s">
        <v>190</v>
      </c>
      <c r="B8" s="11">
        <v>45565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3">
      <c r="A9" s="5" t="s">
        <v>191</v>
      </c>
      <c r="B9" s="11">
        <v>45572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3">
      <c r="A10" s="5" t="s">
        <v>192</v>
      </c>
      <c r="B10" s="11">
        <v>45591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3">
      <c r="A11" s="5" t="s">
        <v>193</v>
      </c>
      <c r="B11" s="11">
        <v>45608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3">
      <c r="A12" s="5" t="s">
        <v>194</v>
      </c>
      <c r="B12" s="11">
        <v>45621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3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3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3">
      <c r="A16" s="5">
        <v>152001</v>
      </c>
      <c r="B16" s="5" t="s">
        <v>14</v>
      </c>
      <c r="C16" s="5">
        <v>12.5</v>
      </c>
      <c r="D16" s="5" t="str" cm="1">
        <f t="array" ref="D16">_xlfn.SWITCH(C16,SMALL($C$16:$C$23,1),"1위",SMALL($C$16:$C$23,2),"2위",SMALL($C$16:$C$23,3),"3위","")</f>
        <v/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3">
      <c r="A17" s="5">
        <v>152002</v>
      </c>
      <c r="B17" s="5" t="s">
        <v>6</v>
      </c>
      <c r="C17" s="5">
        <v>12.4</v>
      </c>
      <c r="D17" s="5" t="str" cm="1">
        <f t="array" ref="D17">_xlfn.SWITCH(C17,SMALL($C$16:$C$23,1),"1위",SMALL($C$16:$C$23,2),"2위",SMALL($C$16:$C$23,3),"3위","")</f>
        <v/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3">
      <c r="A18" s="5">
        <v>152003</v>
      </c>
      <c r="B18" s="5" t="s">
        <v>4</v>
      </c>
      <c r="C18" s="5">
        <v>12.9</v>
      </c>
      <c r="D18" s="5" t="str" cm="1">
        <f t="array" ref="D18">_xlfn.SWITCH(C18,SMALL($C$16:$C$23,1),"1위",SMALL($C$16:$C$23,2),"2위",SMALL($C$16:$C$23,3),"3위","")</f>
        <v/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3">
      <c r="A19" s="5">
        <v>152004</v>
      </c>
      <c r="B19" s="5" t="s">
        <v>7</v>
      </c>
      <c r="C19" s="5">
        <v>12.5</v>
      </c>
      <c r="D19" s="5" t="str" cm="1">
        <f t="array" ref="D19">_xlfn.SWITCH(C19,SMALL($C$16:$C$23,1),"1위",SMALL($C$16:$C$23,2),"2위",SMALL($C$16:$C$23,3),"3위","")</f>
        <v/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3">
      <c r="A20" s="5">
        <v>152005</v>
      </c>
      <c r="B20" s="5" t="s">
        <v>5</v>
      </c>
      <c r="C20" s="5">
        <v>11.8</v>
      </c>
      <c r="D20" s="5" t="str" cm="1">
        <f t="array" ref="D20">_xlfn.SWITCH(C20,SMALL($C$16:$C$23,1),"1위",SMALL($C$16:$C$23,2),"2위",SMALL($C$16:$C$23,3),"3위","")</f>
        <v>1위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3">
      <c r="A21" s="5">
        <v>152006</v>
      </c>
      <c r="B21" s="5" t="s">
        <v>15</v>
      </c>
      <c r="C21" s="5">
        <v>12.3</v>
      </c>
      <c r="D21" s="5" t="str" cm="1">
        <f t="array" ref="D21">_xlfn.SWITCH(C21,SMALL($C$16:$C$23,1),"1위",SMALL($C$16:$C$23,2),"2위",SMALL($C$16:$C$23,3),"3위","")</f>
        <v>3위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3">
      <c r="A22" s="5">
        <v>152007</v>
      </c>
      <c r="B22" s="5" t="s">
        <v>16</v>
      </c>
      <c r="C22" s="5">
        <v>12.8</v>
      </c>
      <c r="D22" s="5" t="str" cm="1">
        <f t="array" ref="D22">_xlfn.SWITCH(C22,SMALL($C$16:$C$23,1),"1위",SMALL($C$16:$C$23,2),"2위",SMALL($C$16:$C$23,3),"3위","")</f>
        <v/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3">
      <c r="A23" s="5">
        <v>152008</v>
      </c>
      <c r="B23" s="5" t="s">
        <v>17</v>
      </c>
      <c r="C23" s="5">
        <v>12.1</v>
      </c>
      <c r="D23" s="5" t="str" cm="1">
        <f t="array" ref="D23">_xlfn.SWITCH(C23,SMALL($C$16:$C$23,1),"1위",SMALL($C$16:$C$23,2),"2위",SMALL($C$16:$C$23,3),"3위","")</f>
        <v>2위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3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3">
      <c r="A25" s="3" t="s">
        <v>31</v>
      </c>
      <c r="B25" s="4" t="s">
        <v>32</v>
      </c>
    </row>
    <row r="26" spans="1:9" x14ac:dyDescent="0.3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8" t="s">
        <v>201</v>
      </c>
      <c r="H26" s="18"/>
      <c r="I26" s="18"/>
    </row>
    <row r="27" spans="1:9" x14ac:dyDescent="0.3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19">
        <f>COUNTIF(I16:I24,"&gt;=80")/COUNT(I16:I24)</f>
        <v>0.44444444444444442</v>
      </c>
      <c r="H27" s="19"/>
      <c r="I27" s="19"/>
    </row>
    <row r="28" spans="1:9" x14ac:dyDescent="0.3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3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3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3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3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3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3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3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3">
      <c r="A36" s="20" t="s">
        <v>55</v>
      </c>
      <c r="B36" s="21"/>
      <c r="C36" s="5">
        <f>TRUNC(SUMIF($E$27:$E$35,"=합격",C27:C35)/COUNTIF($E$27:$E$35,$E$29))</f>
        <v>76</v>
      </c>
      <c r="D36" s="5">
        <f>TRUNC(SUMIF($E$27:$E$35,"=합격",D27:D35)/COUNTIF($E$27:$E$35,$E$29))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workbookViewId="0">
      <selection activeCell="C19" sqref="C19"/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10.5" bestFit="1" customWidth="1"/>
    <col min="6" max="7" width="12.375" bestFit="1" customWidth="1"/>
    <col min="8" max="9" width="11.875" bestFit="1" customWidth="1"/>
    <col min="10" max="10" width="7.375" bestFit="1" customWidth="1"/>
  </cols>
  <sheetData>
    <row r="1" spans="1:7" ht="20.25" x14ac:dyDescent="0.3">
      <c r="A1" s="17" t="s">
        <v>83</v>
      </c>
      <c r="B1" s="17"/>
      <c r="C1" s="17"/>
      <c r="D1" s="17"/>
      <c r="E1" s="17"/>
      <c r="F1" s="17"/>
      <c r="G1" s="17"/>
    </row>
    <row r="3" spans="1:7" x14ac:dyDescent="0.3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3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12" t="s">
        <v>0</v>
      </c>
      <c r="B15" t="s">
        <v>228</v>
      </c>
    </row>
    <row r="17" spans="1:7" x14ac:dyDescent="0.3">
      <c r="A17" s="12" t="s">
        <v>232</v>
      </c>
      <c r="B17" s="12" t="s">
        <v>229</v>
      </c>
    </row>
    <row r="18" spans="1:7" x14ac:dyDescent="0.3">
      <c r="A18" s="12" t="s">
        <v>231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230</v>
      </c>
    </row>
    <row r="19" spans="1:7" x14ac:dyDescent="0.3">
      <c r="A19" s="13" t="s">
        <v>15</v>
      </c>
      <c r="B19" s="14" t="s">
        <v>233</v>
      </c>
      <c r="C19" s="14" t="s">
        <v>233</v>
      </c>
      <c r="D19" s="14">
        <v>595000</v>
      </c>
      <c r="E19" s="14" t="s">
        <v>233</v>
      </c>
      <c r="F19" s="14" t="s">
        <v>233</v>
      </c>
      <c r="G19" s="14">
        <v>595000</v>
      </c>
    </row>
    <row r="20" spans="1:7" x14ac:dyDescent="0.3">
      <c r="A20" s="13" t="s">
        <v>5</v>
      </c>
      <c r="B20" s="14">
        <v>305000</v>
      </c>
      <c r="C20" s="14" t="s">
        <v>233</v>
      </c>
      <c r="D20" s="14" t="s">
        <v>233</v>
      </c>
      <c r="E20" s="14" t="s">
        <v>233</v>
      </c>
      <c r="F20" s="14" t="s">
        <v>233</v>
      </c>
      <c r="G20" s="14">
        <v>305000</v>
      </c>
    </row>
    <row r="21" spans="1:7" x14ac:dyDescent="0.3">
      <c r="A21" s="13" t="s">
        <v>91</v>
      </c>
      <c r="B21" s="14">
        <v>290000</v>
      </c>
      <c r="C21" s="14" t="s">
        <v>233</v>
      </c>
      <c r="D21" s="14" t="s">
        <v>233</v>
      </c>
      <c r="E21" s="14" t="s">
        <v>233</v>
      </c>
      <c r="F21" s="14" t="s">
        <v>233</v>
      </c>
      <c r="G21" s="14">
        <v>290000</v>
      </c>
    </row>
    <row r="22" spans="1:7" x14ac:dyDescent="0.3">
      <c r="A22" s="13" t="s">
        <v>99</v>
      </c>
      <c r="B22" s="14">
        <v>325000</v>
      </c>
      <c r="C22" s="14" t="s">
        <v>233</v>
      </c>
      <c r="D22" s="14" t="s">
        <v>233</v>
      </c>
      <c r="E22" s="14" t="s">
        <v>233</v>
      </c>
      <c r="F22" s="14" t="s">
        <v>233</v>
      </c>
      <c r="G22" s="14">
        <v>325000</v>
      </c>
    </row>
    <row r="23" spans="1:7" x14ac:dyDescent="0.3">
      <c r="A23" s="13" t="s">
        <v>104</v>
      </c>
      <c r="B23" s="14" t="s">
        <v>233</v>
      </c>
      <c r="C23" s="14">
        <v>480000</v>
      </c>
      <c r="D23" s="14" t="s">
        <v>233</v>
      </c>
      <c r="E23" s="14" t="s">
        <v>233</v>
      </c>
      <c r="F23" s="14" t="s">
        <v>233</v>
      </c>
      <c r="G23" s="14">
        <v>480000</v>
      </c>
    </row>
    <row r="24" spans="1:7" x14ac:dyDescent="0.3">
      <c r="A24" s="13" t="s">
        <v>7</v>
      </c>
      <c r="B24" s="14" t="s">
        <v>233</v>
      </c>
      <c r="C24" s="14">
        <v>480000</v>
      </c>
      <c r="D24" s="14" t="s">
        <v>233</v>
      </c>
      <c r="E24" s="14" t="s">
        <v>233</v>
      </c>
      <c r="F24" s="14" t="s">
        <v>233</v>
      </c>
      <c r="G24" s="14">
        <v>480000</v>
      </c>
    </row>
    <row r="25" spans="1:7" x14ac:dyDescent="0.3">
      <c r="A25" s="13" t="s">
        <v>108</v>
      </c>
      <c r="B25" s="14" t="s">
        <v>233</v>
      </c>
      <c r="C25" s="14" t="s">
        <v>233</v>
      </c>
      <c r="D25" s="14" t="s">
        <v>233</v>
      </c>
      <c r="E25" s="14">
        <v>730000</v>
      </c>
      <c r="F25" s="14" t="s">
        <v>233</v>
      </c>
      <c r="G25" s="14">
        <v>730000</v>
      </c>
    </row>
    <row r="26" spans="1:7" x14ac:dyDescent="0.3">
      <c r="A26" s="13" t="s">
        <v>101</v>
      </c>
      <c r="B26" s="14" t="s">
        <v>233</v>
      </c>
      <c r="C26" s="14" t="s">
        <v>233</v>
      </c>
      <c r="D26" s="14" t="s">
        <v>233</v>
      </c>
      <c r="E26" s="14" t="s">
        <v>233</v>
      </c>
      <c r="F26" s="14">
        <v>1000000</v>
      </c>
      <c r="G26" s="14">
        <v>1000000</v>
      </c>
    </row>
    <row r="27" spans="1:7" x14ac:dyDescent="0.3">
      <c r="A27" s="13" t="s">
        <v>106</v>
      </c>
      <c r="B27" s="14" t="s">
        <v>233</v>
      </c>
      <c r="C27" s="14">
        <v>465000</v>
      </c>
      <c r="D27" s="14" t="s">
        <v>233</v>
      </c>
      <c r="E27" s="14" t="s">
        <v>233</v>
      </c>
      <c r="F27" s="14" t="s">
        <v>233</v>
      </c>
      <c r="G27" s="14">
        <v>465000</v>
      </c>
    </row>
    <row r="28" spans="1:7" x14ac:dyDescent="0.3">
      <c r="A28" s="13" t="s">
        <v>230</v>
      </c>
      <c r="B28" s="14">
        <v>325000</v>
      </c>
      <c r="C28" s="14">
        <v>480000</v>
      </c>
      <c r="D28" s="14">
        <v>595000</v>
      </c>
      <c r="E28" s="14">
        <v>730000</v>
      </c>
      <c r="F28" s="14">
        <v>1000000</v>
      </c>
      <c r="G28" s="14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G3" sqref="G3"/>
    </sheetView>
  </sheetViews>
  <sheetFormatPr defaultRowHeight="16.5" x14ac:dyDescent="0.3"/>
  <sheetData>
    <row r="1" spans="1:7" x14ac:dyDescent="0.3">
      <c r="A1" s="22" t="s">
        <v>63</v>
      </c>
      <c r="B1" s="22"/>
      <c r="C1" s="22"/>
      <c r="D1" s="22"/>
      <c r="F1" s="4" t="s">
        <v>110</v>
      </c>
    </row>
    <row r="2" spans="1:7" x14ac:dyDescent="0.3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3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>
        <f>D4</f>
        <v>0.41632653061224489</v>
      </c>
    </row>
    <row r="4" spans="1:7" x14ac:dyDescent="0.3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3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3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3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3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dataConsolidate/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B7" sqref="B7"/>
    </sheetView>
  </sheetViews>
  <sheetFormatPr defaultRowHeight="16.5" x14ac:dyDescent="0.3"/>
  <sheetData>
    <row r="1" spans="1:5" ht="20.25" x14ac:dyDescent="0.3">
      <c r="A1" s="17" t="s">
        <v>119</v>
      </c>
      <c r="B1" s="17"/>
      <c r="C1" s="17"/>
      <c r="D1" s="17"/>
      <c r="E1" s="17"/>
    </row>
    <row r="3" spans="1:5" x14ac:dyDescent="0.3">
      <c r="A3" s="5" t="s">
        <v>120</v>
      </c>
      <c r="B3" s="15" t="s">
        <v>121</v>
      </c>
      <c r="C3" s="5" t="s">
        <v>122</v>
      </c>
      <c r="D3" s="5" t="s">
        <v>123</v>
      </c>
      <c r="E3" s="5" t="s">
        <v>124</v>
      </c>
    </row>
    <row r="4" spans="1:5" x14ac:dyDescent="0.3">
      <c r="A4" s="5" t="s">
        <v>125</v>
      </c>
      <c r="B4" s="15" t="s">
        <v>126</v>
      </c>
      <c r="C4" s="6">
        <v>20400</v>
      </c>
      <c r="D4" s="6">
        <v>9600</v>
      </c>
      <c r="E4" s="6">
        <f>SUM(C4:D4)</f>
        <v>30000</v>
      </c>
    </row>
    <row r="5" spans="1:5" x14ac:dyDescent="0.3">
      <c r="A5" s="5" t="s">
        <v>127</v>
      </c>
      <c r="B5" s="15" t="s">
        <v>128</v>
      </c>
      <c r="C5" s="6">
        <v>12000</v>
      </c>
      <c r="D5" s="6">
        <v>3600</v>
      </c>
      <c r="E5" s="6">
        <f t="shared" ref="E5:E12" si="0">SUM(C5:D5)</f>
        <v>15600</v>
      </c>
    </row>
    <row r="6" spans="1:5" x14ac:dyDescent="0.3">
      <c r="A6" s="5" t="s">
        <v>129</v>
      </c>
      <c r="B6" s="15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3">
      <c r="A7" s="5" t="s">
        <v>131</v>
      </c>
      <c r="B7" s="15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3">
      <c r="A8" s="5" t="s">
        <v>132</v>
      </c>
      <c r="B8" s="15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3">
      <c r="A9" s="5" t="s">
        <v>133</v>
      </c>
      <c r="B9" s="15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3">
      <c r="A10" s="5" t="s">
        <v>134</v>
      </c>
      <c r="B10" s="15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3">
      <c r="A11" s="5" t="s">
        <v>135</v>
      </c>
      <c r="B11" s="15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3">
      <c r="A12" s="5" t="s">
        <v>136</v>
      </c>
      <c r="B12" s="15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abSelected="1" workbookViewId="0">
      <selection sqref="A1:E1"/>
    </sheetView>
  </sheetViews>
  <sheetFormatPr defaultRowHeight="16.5" x14ac:dyDescent="0.3"/>
  <sheetData>
    <row r="1" spans="1:5" ht="20.25" x14ac:dyDescent="0.3">
      <c r="A1" s="17" t="s">
        <v>137</v>
      </c>
      <c r="B1" s="17"/>
      <c r="C1" s="17"/>
      <c r="D1" s="17"/>
      <c r="E1" s="17"/>
    </row>
    <row r="3" spans="1:5" x14ac:dyDescent="0.3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3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혜원 곽</cp:lastModifiedBy>
  <dcterms:created xsi:type="dcterms:W3CDTF">2023-04-27T08:01:32Z</dcterms:created>
  <dcterms:modified xsi:type="dcterms:W3CDTF">2025-03-12T14:24:07Z</dcterms:modified>
</cp:coreProperties>
</file>