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8_2024\02_컴활2급실기\길벗컴활2급\03 기본모의고사\"/>
    </mc:Choice>
  </mc:AlternateContent>
  <xr:revisionPtr revIDLastSave="0" documentId="13_ncr:1_{7B82E7AF-DD24-482F-BC98-7AF5B0707758}" xr6:coauthVersionLast="47" xr6:coauthVersionMax="47" xr10:uidLastSave="{00000000-0000-0000-0000-000000000000}"/>
  <bookViews>
    <workbookView xWindow="-110" yWindow="-110" windowWidth="38620" windowHeight="2136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11" r:id="rId6"/>
    <sheet name="분석작업-2" sheetId="6" r:id="rId7"/>
    <sheet name="시나리오 요약" sheetId="13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13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11" l="1"/>
  <c r="E22" i="11"/>
  <c r="E18" i="11"/>
  <c r="E14" i="11"/>
  <c r="E10" i="11"/>
  <c r="E6" i="11"/>
  <c r="E28" i="11" s="1"/>
  <c r="D27" i="11"/>
  <c r="D23" i="11"/>
  <c r="D19" i="11"/>
  <c r="D15" i="11"/>
  <c r="D11" i="11"/>
  <c r="D7" i="11"/>
  <c r="D29" i="11" s="1"/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E5" i="6"/>
  <c r="E6" i="6"/>
  <c r="E7" i="6"/>
  <c r="E8" i="6"/>
  <c r="E9" i="6"/>
  <c r="E10" i="6"/>
  <c r="E11" i="6"/>
  <c r="E4" i="6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김종일</author>
  </authors>
  <commentList>
    <comment ref="C1" authorId="0" shapeId="0" xr:uid="{DC3EE453-64AB-4428-8040-35B575E99E8A}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<sst xmlns="http://schemas.openxmlformats.org/spreadsheetml/2006/main" count="395" uniqueCount="295">
  <si>
    <t>소속부서</t>
  </si>
  <si>
    <t>직위</t>
  </si>
  <si>
    <t>이름</t>
  </si>
  <si>
    <t>입사일</t>
  </si>
  <si>
    <t>거주지역</t>
  </si>
  <si>
    <t>ID</t>
  </si>
  <si>
    <t>기획조정실</t>
  </si>
  <si>
    <t>대리</t>
  </si>
  <si>
    <t>김혜란</t>
  </si>
  <si>
    <t>망원동</t>
  </si>
  <si>
    <t>Pass-T</t>
  </si>
  <si>
    <t>관리부</t>
  </si>
  <si>
    <t>과장</t>
  </si>
  <si>
    <t>최용석</t>
  </si>
  <si>
    <t>성산동</t>
  </si>
  <si>
    <t>Pass-K</t>
  </si>
  <si>
    <t>업무부</t>
  </si>
  <si>
    <t>사원</t>
  </si>
  <si>
    <t>정지혜</t>
  </si>
  <si>
    <t>서교동</t>
  </si>
  <si>
    <t>Pass-M</t>
  </si>
  <si>
    <t>윤광수</t>
  </si>
  <si>
    <t>합정동</t>
  </si>
  <si>
    <t>Sun-1</t>
  </si>
  <si>
    <t>최석훈</t>
  </si>
  <si>
    <t>공덕동</t>
  </si>
  <si>
    <t>Sun-2</t>
  </si>
  <si>
    <t>김명윤</t>
  </si>
  <si>
    <t>염리동</t>
  </si>
  <si>
    <t>Sun-3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</si>
  <si>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</si>
  <si>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</si>
  <si>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</si>
  <si>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</si>
  <si>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</si>
  <si>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</si>
  <si>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</si>
  <si>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</si>
  <si>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</si>
  <si>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</si>
  <si>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</si>
  <si>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</si>
  <si>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</si>
  <si>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</si>
  <si>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</si>
  <si>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</si>
  <si>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</si>
  <si>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</si>
  <si>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</si>
  <si>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</si>
  <si>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</si>
  <si>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</si>
  <si>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</si>
  <si>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</si>
  <si>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</si>
  <si>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</si>
  <si>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</si>
  <si>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</si>
  <si>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</si>
  <si>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</si>
  <si>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</si>
  <si>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</si>
  <si>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</si>
  <si>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</si>
  <si>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</si>
  <si>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</si>
  <si>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</si>
  <si>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</si>
  <si>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</si>
  <si>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</si>
  <si>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</si>
  <si>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</si>
  <si>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</si>
  <si>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</si>
  <si>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</si>
  <si>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</si>
  <si>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</si>
  <si>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</si>
  <si>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</si>
  <si>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</si>
  <si>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</si>
  <si>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</si>
  <si>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</si>
  <si>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</si>
  <si>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</si>
  <si>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</si>
  <si>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</si>
  <si>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</si>
  <si>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</si>
  <si>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</si>
  <si>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</si>
  <si>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</si>
  <si>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</si>
  <si>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</si>
  <si>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</si>
  <si>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</si>
  <si>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</si>
  <si>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</si>
  <si>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</si>
  <si>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</si>
  <si>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</si>
  <si>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</si>
  <si>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</si>
  <si>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</si>
  <si>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</si>
  <si>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</si>
  <si>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</si>
  <si>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</si>
  <si>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</si>
  <si>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</si>
  <si>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</si>
  <si>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</si>
  <si>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</si>
  <si>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</si>
  <si>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</si>
  <si>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</si>
  <si>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</si>
  <si>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</si>
  <si>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</si>
  <si>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</si>
  <si>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</si>
  <si>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</si>
  <si>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</si>
  <si>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</si>
  <si>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</si>
  <si>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</si>
  <si>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</si>
  <si>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</si>
  <si>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</si>
  <si>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</si>
  <si>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</si>
  <si>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</si>
  <si>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</si>
  <si>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</si>
  <si>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</si>
  <si>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</si>
  <si>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</si>
  <si>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</si>
  <si>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</si>
  <si>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</si>
  <si>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</si>
  <si>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</si>
  <si>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</si>
  <si>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</si>
  <si>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</si>
  <si>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</si>
  <si>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</si>
  <si>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</si>
  <si>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</si>
  <si>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</si>
  <si>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</si>
  <si>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</si>
  <si>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</si>
  <si>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</si>
  <si>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</si>
  <si>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</si>
  <si>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</si>
  <si>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</si>
  <si>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</si>
  <si>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</si>
  <si>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</si>
  <si>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</si>
  <si>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</si>
  <si>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</si>
  <si>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</si>
  <si>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</si>
  <si>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</si>
  <si>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</si>
  <si>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</si>
  <si>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</si>
  <si>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</si>
  <si>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</si>
  <si>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</si>
  <si>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</si>
  <si>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</si>
  <si>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</si>
  <si>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</si>
  <si>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</si>
  <si>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</si>
  <si>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</si>
  <si>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</si>
  <si>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</si>
  <si>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</si>
  <si>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</si>
  <si>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</si>
  <si>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</si>
  <si>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</si>
  <si>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</si>
  <si>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</si>
  <si>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</si>
  <si>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</si>
  <si>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</si>
  <si>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</si>
  <si>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</si>
  <si>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</si>
  <si>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</si>
  <si>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</si>
  <si>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</si>
  <si>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</si>
  <si>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</si>
  <si>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</si>
  <si>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</si>
  <si>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</si>
  <si>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</si>
  <si>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</si>
  <si>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</si>
  <si>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</si>
  <si>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</si>
  <si>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</si>
  <si>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</si>
  <si>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</si>
  <si>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</si>
  <si>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</si>
  <si>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</si>
  <si>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</si>
  <si>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</si>
  <si>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</si>
  <si>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</si>
  <si>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</si>
  <si>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</si>
  <si>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</si>
  <si>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</si>
  <si>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</si>
  <si>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</si>
  <si>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</si>
  <si>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</si>
  <si>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</si>
  <si>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</si>
  <si>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</si>
  <si>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</si>
  <si>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</si>
  <si>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</si>
  <si>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</si>
  <si>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</si>
  <si>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</si>
  <si>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</si>
  <si>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</si>
  <si>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</si>
  <si>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</si>
  <si>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</si>
  <si>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</si>
  <si>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</si>
  <si>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</si>
  <si>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</si>
  <si>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</si>
  <si>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</si>
  <si>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</si>
  <si>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</si>
  <si>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</si>
  <si>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</si>
  <si>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</si>
  <si>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</si>
  <si>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</si>
  <si>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</si>
  <si>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</si>
  <si>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</si>
  <si>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</si>
  <si>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</si>
  <si>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샤프 요약</t>
  </si>
  <si>
    <t>USB 요약</t>
  </si>
  <si>
    <t>총합계</t>
  </si>
  <si>
    <t>파일 최대</t>
  </si>
  <si>
    <t>장부 최대</t>
  </si>
  <si>
    <t>샤프 최대</t>
  </si>
  <si>
    <t>USB 최대</t>
  </si>
  <si>
    <t>전체 최대값</t>
  </si>
  <si>
    <t>용지(A3)</t>
    <phoneticPr fontId="1" type="noConversion"/>
  </si>
  <si>
    <t>용지(A4)</t>
    <phoneticPr fontId="1" type="noConversion"/>
  </si>
  <si>
    <t>샤프</t>
    <phoneticPr fontId="1" type="noConversion"/>
  </si>
  <si>
    <t>용지(A4) 요약</t>
  </si>
  <si>
    <t>용지(A3) 요약</t>
  </si>
  <si>
    <t>용지(A4) 최대</t>
  </si>
  <si>
    <t>용지(A3) 최대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</si>
  <si>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</si>
  <si>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</si>
  <si>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</si>
  <si>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</si>
  <si>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</si>
  <si>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</si>
  <si>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</si>
  <si>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</si>
  <si>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</si>
  <si>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</si>
  <si>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</si>
  <si>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</si>
  <si>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</si>
  <si>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</si>
  <si>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</si>
  <si>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마우스</t>
    <phoneticPr fontId="1" type="noConversion"/>
  </si>
  <si>
    <t>키보드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</si>
  <si>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</si>
  <si>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</si>
  <si>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</si>
  <si>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SSD</t>
    <phoneticPr fontId="1" type="noConversion"/>
  </si>
  <si>
    <t>목표수익률증가2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</si>
</sst>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962400" y="1346200"/>
          <a:ext cx="1320800" cy="6477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0.23798</cdr:x>
      <cdr:y>0.30882</cdr:y>
    </cdr:from>
    <cdr:to>
      <cdr:x>0.40625</cdr:x>
      <cdr:y>0.38864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F39F1AAF-788E-3CAB-9B2E-0A07C8DF5108}"/>
            </a:ext>
          </a:extLst>
        </cdr:cNvPr>
        <cdr:cNvSpPr/>
      </cdr:nvSpPr>
      <cdr:spPr>
        <a:xfrm xmlns:a="http://schemas.openxmlformats.org/drawingml/2006/main">
          <a:off x="1257300" y="1066800"/>
          <a:ext cx="88900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85096"/>
            <a:gd name="adj8" fmla="val -4762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종일" refreshedDate="45167.930977314812" createdVersion="8" refreshedVersion="8" minRefreshableVersion="3" recordCount="8" xr:uid="{BC20FEAD-2D37-43E4-8260-39F073CAD8B6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047163-25AC-4C8D-9A83-C093BB2CF26D}" name="피벗 테이블1" cacheId="13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1" max="1" width="10.4140625" bestFit="1" customWidth="1"/>
    <col min="4" max="4" width="10.75" bestFit="1" customWidth="1"/>
  </cols>
  <sheetData>
    <row r="1" spans="1:6" x14ac:dyDescent="0.45">
      <c r="A1" t="s">
        <v>30</v>
      </c>
    </row>
    <row r="3" spans="1:6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45">
      <c r="A4" s="1" t="s">
        <v>6</v>
      </c>
      <c r="B4" s="1" t="s">
        <v>7</v>
      </c>
      <c r="C4" s="1" t="s">
        <v>8</v>
      </c>
      <c r="D4" s="2">
        <v>43525</v>
      </c>
      <c r="E4" s="1" t="s">
        <v>9</v>
      </c>
      <c r="F4" s="1" t="s">
        <v>10</v>
      </c>
    </row>
    <row r="5" spans="1:6" x14ac:dyDescent="0.45">
      <c r="A5" s="1" t="s">
        <v>11</v>
      </c>
      <c r="B5" s="1" t="s">
        <v>12</v>
      </c>
      <c r="C5" s="1" t="s">
        <v>13</v>
      </c>
      <c r="D5" s="2">
        <v>42796</v>
      </c>
      <c r="E5" s="1" t="s">
        <v>14</v>
      </c>
      <c r="F5" s="1" t="s">
        <v>15</v>
      </c>
    </row>
    <row r="6" spans="1:6" x14ac:dyDescent="0.45">
      <c r="A6" s="1" t="s">
        <v>16</v>
      </c>
      <c r="B6" s="1" t="s">
        <v>17</v>
      </c>
      <c r="C6" s="1" t="s">
        <v>18</v>
      </c>
      <c r="D6" s="2">
        <v>44291</v>
      </c>
      <c r="E6" s="1" t="s">
        <v>19</v>
      </c>
      <c r="F6" s="1" t="s">
        <v>20</v>
      </c>
    </row>
    <row r="7" spans="1:6" x14ac:dyDescent="0.45">
      <c r="A7" s="1" t="s">
        <v>11</v>
      </c>
      <c r="B7" s="1" t="s">
        <v>12</v>
      </c>
      <c r="C7" s="1" t="s">
        <v>21</v>
      </c>
      <c r="D7" s="2">
        <v>42663</v>
      </c>
      <c r="E7" s="1" t="s">
        <v>22</v>
      </c>
      <c r="F7" s="1" t="s">
        <v>23</v>
      </c>
    </row>
    <row r="8" spans="1:6" x14ac:dyDescent="0.45">
      <c r="A8" s="1" t="s">
        <v>11</v>
      </c>
      <c r="B8" s="1" t="s">
        <v>7</v>
      </c>
      <c r="C8" s="1" t="s">
        <v>24</v>
      </c>
      <c r="D8" s="2">
        <v>43394</v>
      </c>
      <c r="E8" s="1" t="s">
        <v>25</v>
      </c>
      <c r="F8" s="1" t="s">
        <v>26</v>
      </c>
    </row>
    <row r="9" spans="1:6" x14ac:dyDescent="0.45">
      <c r="A9" s="1" t="s">
        <v>6</v>
      </c>
      <c r="B9" s="1" t="s">
        <v>17</v>
      </c>
      <c r="C9" s="1" t="s">
        <v>27</v>
      </c>
      <c r="D9" s="2">
        <v>44856</v>
      </c>
      <c r="E9" s="1" t="s">
        <v>28</v>
      </c>
      <c r="F9" s="1" t="s">
        <v>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/>
  </sheetViews>
  <sheetFormatPr defaultRowHeight="17" x14ac:dyDescent="0.45"/>
  <sheetData>
    <row r="1" spans="1:7" x14ac:dyDescent="0.45">
      <c r="C1" t="s">
        <v>113</v>
      </c>
    </row>
    <row r="3" spans="1:7" x14ac:dyDescent="0.45">
      <c r="A3" s="39" t="s">
        <v>2</v>
      </c>
      <c r="B3" s="39" t="s">
        <v>61</v>
      </c>
      <c r="C3" s="39" t="s">
        <v>114</v>
      </c>
      <c r="D3" s="39"/>
      <c r="E3" s="39"/>
      <c r="F3" s="39"/>
      <c r="G3" s="39"/>
    </row>
    <row r="4" spans="1:7" ht="17.5" thickBot="1" x14ac:dyDescent="0.5">
      <c r="A4" s="40"/>
      <c r="B4" s="40"/>
      <c r="C4" s="24" t="s">
        <v>115</v>
      </c>
      <c r="D4" s="24" t="s">
        <v>116</v>
      </c>
      <c r="E4" s="24" t="s">
        <v>117</v>
      </c>
      <c r="F4" s="24" t="s">
        <v>118</v>
      </c>
      <c r="G4" s="24" t="s">
        <v>119</v>
      </c>
    </row>
    <row r="5" spans="1:7" ht="17.5" thickTop="1" x14ac:dyDescent="0.45">
      <c r="A5" s="21" t="s">
        <v>120</v>
      </c>
      <c r="B5" s="21" t="s">
        <v>121</v>
      </c>
      <c r="C5" s="21">
        <v>18</v>
      </c>
      <c r="D5" s="21">
        <v>96</v>
      </c>
      <c r="E5" s="21">
        <v>85</v>
      </c>
      <c r="F5" s="22">
        <v>90.5</v>
      </c>
      <c r="G5" s="23" t="s">
        <v>122</v>
      </c>
    </row>
    <row r="6" spans="1:7" x14ac:dyDescent="0.45">
      <c r="A6" s="5" t="s">
        <v>123</v>
      </c>
      <c r="B6" s="5" t="s">
        <v>121</v>
      </c>
      <c r="C6" s="5">
        <v>5</v>
      </c>
      <c r="D6" s="5">
        <v>64</v>
      </c>
      <c r="E6" s="5">
        <v>8</v>
      </c>
      <c r="F6" s="19">
        <v>36</v>
      </c>
      <c r="G6" s="20" t="s">
        <v>124</v>
      </c>
    </row>
    <row r="7" spans="1:7" x14ac:dyDescent="0.45">
      <c r="A7" s="5" t="s">
        <v>125</v>
      </c>
      <c r="B7" s="5" t="s">
        <v>121</v>
      </c>
      <c r="C7" s="5">
        <v>12</v>
      </c>
      <c r="D7" s="5">
        <v>85</v>
      </c>
      <c r="E7" s="5">
        <v>100</v>
      </c>
      <c r="F7" s="19">
        <v>92.5</v>
      </c>
      <c r="G7" s="20" t="s">
        <v>126</v>
      </c>
    </row>
    <row r="8" spans="1:7" x14ac:dyDescent="0.45">
      <c r="A8" s="5" t="s">
        <v>127</v>
      </c>
      <c r="B8" s="5" t="s">
        <v>128</v>
      </c>
      <c r="C8" s="5">
        <v>7</v>
      </c>
      <c r="D8" s="5">
        <v>66</v>
      </c>
      <c r="E8" s="5">
        <v>87</v>
      </c>
      <c r="F8" s="19">
        <v>76.5</v>
      </c>
      <c r="G8" s="20" t="s">
        <v>129</v>
      </c>
    </row>
    <row r="9" spans="1:7" x14ac:dyDescent="0.45">
      <c r="A9" s="5" t="s">
        <v>130</v>
      </c>
      <c r="B9" s="5" t="s">
        <v>128</v>
      </c>
      <c r="C9" s="5">
        <v>9</v>
      </c>
      <c r="D9" s="5">
        <v>70</v>
      </c>
      <c r="E9" s="5">
        <v>60</v>
      </c>
      <c r="F9" s="19">
        <v>65</v>
      </c>
      <c r="G9" s="20" t="s">
        <v>131</v>
      </c>
    </row>
    <row r="10" spans="1:7" x14ac:dyDescent="0.45">
      <c r="A10" s="5" t="s">
        <v>132</v>
      </c>
      <c r="B10" s="5" t="s">
        <v>128</v>
      </c>
      <c r="C10" s="5">
        <v>8</v>
      </c>
      <c r="D10" s="5">
        <v>90</v>
      </c>
      <c r="E10" s="5">
        <v>78</v>
      </c>
      <c r="F10" s="19">
        <v>84</v>
      </c>
      <c r="G10" s="20" t="s">
        <v>131</v>
      </c>
    </row>
    <row r="11" spans="1:7" x14ac:dyDescent="0.45">
      <c r="A11" s="5" t="s">
        <v>133</v>
      </c>
      <c r="B11" s="5" t="s">
        <v>134</v>
      </c>
      <c r="C11" s="5">
        <v>20</v>
      </c>
      <c r="D11" s="5">
        <v>100</v>
      </c>
      <c r="E11" s="5">
        <v>86</v>
      </c>
      <c r="F11" s="19">
        <v>93</v>
      </c>
      <c r="G11" s="20" t="s">
        <v>122</v>
      </c>
    </row>
    <row r="12" spans="1:7" x14ac:dyDescent="0.45">
      <c r="A12" s="5" t="s">
        <v>135</v>
      </c>
      <c r="B12" s="5" t="s">
        <v>134</v>
      </c>
      <c r="C12" s="5">
        <v>13</v>
      </c>
      <c r="D12" s="5">
        <v>100</v>
      </c>
      <c r="E12" s="5">
        <v>85</v>
      </c>
      <c r="F12" s="19">
        <v>92.5</v>
      </c>
      <c r="G12" s="20" t="s">
        <v>126</v>
      </c>
    </row>
    <row r="13" spans="1:7" x14ac:dyDescent="0.45">
      <c r="A13" s="5" t="s">
        <v>136</v>
      </c>
      <c r="B13" s="5" t="s">
        <v>134</v>
      </c>
      <c r="C13" s="5">
        <v>16</v>
      </c>
      <c r="D13" s="5">
        <v>95</v>
      </c>
      <c r="E13" s="5">
        <v>91</v>
      </c>
      <c r="F13" s="19">
        <v>93</v>
      </c>
      <c r="G13" s="20" t="s">
        <v>122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sqref="A1:G1"/>
    </sheetView>
  </sheetViews>
  <sheetFormatPr defaultRowHeight="17" x14ac:dyDescent="0.45"/>
  <sheetData>
    <row r="1" spans="1:7" ht="21" x14ac:dyDescent="0.45">
      <c r="A1" s="41" t="s">
        <v>137</v>
      </c>
      <c r="B1" s="41"/>
      <c r="C1" s="41"/>
      <c r="D1" s="41"/>
      <c r="E1" s="41"/>
      <c r="F1" s="41"/>
      <c r="G1" s="41"/>
    </row>
    <row r="3" spans="1:7" x14ac:dyDescent="0.45">
      <c r="A3" s="42" t="s">
        <v>138</v>
      </c>
      <c r="B3" s="42" t="s">
        <v>139</v>
      </c>
      <c r="C3" s="42" t="s">
        <v>142</v>
      </c>
      <c r="D3" s="42"/>
      <c r="E3" s="42"/>
      <c r="F3" s="42" t="s">
        <v>140</v>
      </c>
      <c r="G3" s="42"/>
    </row>
    <row r="4" spans="1:7" x14ac:dyDescent="0.45">
      <c r="A4" s="42"/>
      <c r="B4" s="42"/>
      <c r="C4" s="5" t="s">
        <v>141</v>
      </c>
      <c r="D4" s="5" t="s">
        <v>143</v>
      </c>
      <c r="E4" s="5" t="s">
        <v>144</v>
      </c>
      <c r="F4" s="5" t="s">
        <v>145</v>
      </c>
      <c r="G4" s="5" t="s">
        <v>146</v>
      </c>
    </row>
    <row r="5" spans="1:7" x14ac:dyDescent="0.45">
      <c r="A5" s="5">
        <v>1</v>
      </c>
      <c r="B5" s="5" t="s">
        <v>147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5">
      <c r="A6" s="5">
        <v>2</v>
      </c>
      <c r="B6" s="5" t="s">
        <v>148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5">
      <c r="A7" s="5">
        <v>3</v>
      </c>
      <c r="B7" s="5" t="s">
        <v>149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5">
      <c r="A8" s="5">
        <v>4</v>
      </c>
      <c r="B8" s="5" t="s">
        <v>150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5">
      <c r="A9" s="5">
        <v>5</v>
      </c>
      <c r="B9" s="5" t="s">
        <v>151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5">
      <c r="A10" s="5">
        <v>6</v>
      </c>
      <c r="B10" s="5" t="s">
        <v>152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5">
      <c r="A11" s="5">
        <v>7</v>
      </c>
      <c r="B11" s="5" t="s">
        <v>153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5">
      <c r="A12" s="5">
        <v>8</v>
      </c>
      <c r="B12" s="5" t="s">
        <v>154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sqref="A1:J1"/>
    </sheetView>
  </sheetViews>
  <sheetFormatPr defaultRowHeight="17" x14ac:dyDescent="0.45"/>
  <cols>
    <col min="1" max="1" width="8.83203125" bestFit="1" customWidth="1"/>
    <col min="2" max="3" width="8.6640625" customWidth="1"/>
    <col min="4" max="4" width="9.6640625" bestFit="1" customWidth="1"/>
    <col min="5" max="7" width="8.6640625" customWidth="1"/>
    <col min="8" max="9" width="9.6640625" bestFit="1" customWidth="1"/>
    <col min="10" max="10" width="8.6640625" customWidth="1"/>
  </cols>
  <sheetData>
    <row r="1" spans="1:10" ht="21" x14ac:dyDescent="0.45">
      <c r="A1" s="41" t="s">
        <v>155</v>
      </c>
      <c r="B1" s="41"/>
      <c r="C1" s="41"/>
      <c r="D1" s="41"/>
      <c r="E1" s="41"/>
      <c r="F1" s="41"/>
      <c r="G1" s="41"/>
      <c r="H1" s="41"/>
      <c r="I1" s="41"/>
      <c r="J1" s="41"/>
    </row>
    <row r="3" spans="1:10" ht="34" x14ac:dyDescent="0.45">
      <c r="A3" s="5" t="s">
        <v>156</v>
      </c>
      <c r="B3" s="5" t="s">
        <v>157</v>
      </c>
      <c r="C3" s="5" t="s">
        <v>158</v>
      </c>
      <c r="D3" s="5" t="s">
        <v>159</v>
      </c>
      <c r="E3" s="10" t="s">
        <v>175</v>
      </c>
      <c r="F3" s="5" t="s">
        <v>160</v>
      </c>
      <c r="G3" s="5" t="s">
        <v>161</v>
      </c>
      <c r="H3" s="5" t="s">
        <v>162</v>
      </c>
      <c r="I3" s="5" t="s">
        <v>163</v>
      </c>
      <c r="J3" s="5" t="s">
        <v>164</v>
      </c>
    </row>
    <row r="4" spans="1:10" x14ac:dyDescent="0.45">
      <c r="A4" s="5" t="s">
        <v>165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5">
      <c r="A5" s="5" t="s">
        <v>166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5">
      <c r="A6" s="5" t="s">
        <v>167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5">
      <c r="A7" s="5" t="s">
        <v>168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5">
      <c r="A8" s="5" t="s">
        <v>169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5">
      <c r="A9" s="5" t="s">
        <v>170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5">
      <c r="A10" s="5" t="s">
        <v>171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5">
      <c r="A11" s="5" t="s">
        <v>172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5">
      <c r="A12" s="5" t="s">
        <v>173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5">
      <c r="A13" s="5" t="s">
        <v>174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5">
      <c r="A16" s="1" t="s">
        <v>252</v>
      </c>
      <c r="B16" s="1" t="s">
        <v>254</v>
      </c>
    </row>
    <row r="17" spans="1:10" x14ac:dyDescent="0.45">
      <c r="A17" s="1" t="s">
        <v>253</v>
      </c>
      <c r="B17" s="1"/>
    </row>
    <row r="18" spans="1:10" x14ac:dyDescent="0.45">
      <c r="A18" s="1"/>
      <c r="B18" s="1" t="s">
        <v>255</v>
      </c>
    </row>
    <row r="20" spans="1:10" x14ac:dyDescent="0.45">
      <c r="A20" s="43" t="s">
        <v>176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34" x14ac:dyDescent="0.45">
      <c r="A21" s="5" t="s">
        <v>156</v>
      </c>
      <c r="B21" s="5" t="s">
        <v>157</v>
      </c>
      <c r="C21" s="5" t="s">
        <v>158</v>
      </c>
      <c r="D21" s="5" t="s">
        <v>159</v>
      </c>
      <c r="E21" s="10" t="s">
        <v>175</v>
      </c>
      <c r="F21" s="5" t="s">
        <v>160</v>
      </c>
      <c r="G21" s="5" t="s">
        <v>161</v>
      </c>
      <c r="H21" s="5" t="s">
        <v>162</v>
      </c>
      <c r="I21" s="5" t="s">
        <v>163</v>
      </c>
      <c r="J21" s="5" t="s">
        <v>164</v>
      </c>
    </row>
    <row r="22" spans="1:10" x14ac:dyDescent="0.45">
      <c r="A22" s="5" t="s">
        <v>165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5">
      <c r="A23" s="5" t="s">
        <v>166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5">
      <c r="A24" s="5" t="s">
        <v>167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5">
      <c r="A25" s="5" t="s">
        <v>168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5">
      <c r="A26" s="5" t="s">
        <v>169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5">
      <c r="A27" s="5" t="s">
        <v>170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5">
      <c r="A28" s="5" t="s">
        <v>172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/>
  </sheetViews>
  <sheetFormatPr defaultRowHeight="17" x14ac:dyDescent="0.45"/>
  <cols>
    <col min="4" max="4" width="10.58203125" bestFit="1" customWidth="1"/>
  </cols>
  <sheetData>
    <row r="1" spans="1:9" x14ac:dyDescent="0.45">
      <c r="A1" s="3" t="s">
        <v>31</v>
      </c>
      <c r="B1" s="4" t="s">
        <v>32</v>
      </c>
      <c r="F1" s="3" t="s">
        <v>45</v>
      </c>
      <c r="G1" s="4" t="s">
        <v>46</v>
      </c>
    </row>
    <row r="2" spans="1:9" x14ac:dyDescent="0.45">
      <c r="A2" s="5" t="s">
        <v>33</v>
      </c>
      <c r="B2" s="5" t="s">
        <v>34</v>
      </c>
      <c r="C2" s="5" t="s">
        <v>35</v>
      </c>
      <c r="D2" s="8" t="s">
        <v>36</v>
      </c>
      <c r="F2" s="5" t="s">
        <v>47</v>
      </c>
      <c r="G2" s="5" t="s">
        <v>48</v>
      </c>
      <c r="H2" s="5" t="s">
        <v>49</v>
      </c>
      <c r="I2" s="8" t="s">
        <v>50</v>
      </c>
    </row>
    <row r="3" spans="1:9" x14ac:dyDescent="0.45">
      <c r="A3" s="5" t="s">
        <v>37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51</v>
      </c>
      <c r="G3" s="5">
        <v>4</v>
      </c>
      <c r="H3" s="5">
        <v>90</v>
      </c>
      <c r="I3" s="5" t="str">
        <f>IF(OR(_xlfn.RANK.EQ(G3,$G$3:$G$10)&lt;=3,_xlfn.RANK.EQ(H3,$H$3:$H$10)&lt;=3),"통과","")</f>
        <v>통과</v>
      </c>
    </row>
    <row r="4" spans="1:9" x14ac:dyDescent="0.45">
      <c r="A4" s="5" t="s">
        <v>38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52</v>
      </c>
      <c r="G4" s="5">
        <v>7</v>
      </c>
      <c r="H4" s="5">
        <v>85</v>
      </c>
      <c r="I4" s="5" t="str">
        <f t="shared" ref="I4:I10" si="1">IF(OR(_xlfn.RANK.EQ(G4,$G$3:$G$10)&lt;=3,_xlfn.RANK.EQ(H4,$H$3:$H$10)&lt;=3),"통과","")</f>
        <v/>
      </c>
    </row>
    <row r="5" spans="1:9" x14ac:dyDescent="0.45">
      <c r="A5" s="5" t="s">
        <v>39</v>
      </c>
      <c r="B5" s="6">
        <v>0.47569444444444442</v>
      </c>
      <c r="C5" s="6">
        <v>0.50138888888888888</v>
      </c>
      <c r="D5" s="7">
        <f t="shared" si="0"/>
        <v>4440</v>
      </c>
      <c r="F5" s="5" t="s">
        <v>53</v>
      </c>
      <c r="G5" s="5">
        <v>28</v>
      </c>
      <c r="H5" s="5">
        <v>99</v>
      </c>
      <c r="I5" s="5" t="str">
        <f t="shared" si="1"/>
        <v>통과</v>
      </c>
    </row>
    <row r="6" spans="1:9" x14ac:dyDescent="0.45">
      <c r="A6" s="5" t="s">
        <v>40</v>
      </c>
      <c r="B6" s="6">
        <v>0.48749999999999999</v>
      </c>
      <c r="C6" s="6">
        <v>0.49861111111111112</v>
      </c>
      <c r="D6" s="7">
        <f t="shared" si="0"/>
        <v>1920</v>
      </c>
      <c r="F6" s="5" t="s">
        <v>54</v>
      </c>
      <c r="G6" s="5">
        <v>2</v>
      </c>
      <c r="H6" s="5">
        <v>65</v>
      </c>
      <c r="I6" s="5" t="str">
        <f t="shared" si="1"/>
        <v/>
      </c>
    </row>
    <row r="7" spans="1:9" x14ac:dyDescent="0.45">
      <c r="A7" s="5" t="s">
        <v>41</v>
      </c>
      <c r="B7" s="6">
        <v>0.49791666666666662</v>
      </c>
      <c r="C7" s="6">
        <v>0.51597222222222217</v>
      </c>
      <c r="D7" s="7">
        <f t="shared" si="0"/>
        <v>3120</v>
      </c>
      <c r="F7" s="5" t="s">
        <v>55</v>
      </c>
      <c r="G7" s="5">
        <v>23</v>
      </c>
      <c r="H7" s="5">
        <v>78</v>
      </c>
      <c r="I7" s="5" t="str">
        <f t="shared" si="1"/>
        <v>통과</v>
      </c>
    </row>
    <row r="8" spans="1:9" x14ac:dyDescent="0.45">
      <c r="A8" s="5" t="s">
        <v>42</v>
      </c>
      <c r="B8" s="6">
        <v>0.50416666666666665</v>
      </c>
      <c r="C8" s="6">
        <v>0.52777777777777779</v>
      </c>
      <c r="D8" s="7">
        <f t="shared" si="0"/>
        <v>4080</v>
      </c>
      <c r="F8" s="5" t="s">
        <v>56</v>
      </c>
      <c r="G8" s="5">
        <v>16</v>
      </c>
      <c r="H8" s="5">
        <v>82</v>
      </c>
      <c r="I8" s="5" t="str">
        <f t="shared" si="1"/>
        <v/>
      </c>
    </row>
    <row r="9" spans="1:9" x14ac:dyDescent="0.45">
      <c r="A9" s="5" t="s">
        <v>43</v>
      </c>
      <c r="B9" s="6">
        <v>0.5083333333333333</v>
      </c>
      <c r="C9" s="6">
        <v>0.53333333333333333</v>
      </c>
      <c r="D9" s="7">
        <f t="shared" si="0"/>
        <v>4320</v>
      </c>
      <c r="F9" s="5" t="s">
        <v>57</v>
      </c>
      <c r="G9" s="5">
        <v>25</v>
      </c>
      <c r="H9" s="5">
        <v>95</v>
      </c>
      <c r="I9" s="5" t="str">
        <f t="shared" si="1"/>
        <v>통과</v>
      </c>
    </row>
    <row r="10" spans="1:9" x14ac:dyDescent="0.45">
      <c r="A10" s="5" t="s">
        <v>44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58</v>
      </c>
      <c r="G10" s="5">
        <v>12</v>
      </c>
      <c r="H10" s="5">
        <v>68</v>
      </c>
      <c r="I10" s="5" t="str">
        <f t="shared" si="1"/>
        <v/>
      </c>
    </row>
    <row r="12" spans="1:9" x14ac:dyDescent="0.45">
      <c r="A12" s="3" t="s">
        <v>59</v>
      </c>
      <c r="B12" s="4" t="s">
        <v>60</v>
      </c>
      <c r="F12" s="3" t="s">
        <v>73</v>
      </c>
      <c r="G12" s="4" t="s">
        <v>74</v>
      </c>
    </row>
    <row r="13" spans="1:9" x14ac:dyDescent="0.45">
      <c r="A13" s="5" t="s">
        <v>47</v>
      </c>
      <c r="B13" s="5" t="s">
        <v>61</v>
      </c>
      <c r="C13" s="5" t="s">
        <v>251</v>
      </c>
      <c r="D13" s="5" t="s">
        <v>60</v>
      </c>
      <c r="F13" s="5" t="s">
        <v>47</v>
      </c>
      <c r="G13" s="5" t="s">
        <v>75</v>
      </c>
      <c r="H13" s="8" t="s">
        <v>76</v>
      </c>
      <c r="I13" s="5" t="s">
        <v>77</v>
      </c>
    </row>
    <row r="14" spans="1:9" x14ac:dyDescent="0.45">
      <c r="A14" s="5" t="s">
        <v>62</v>
      </c>
      <c r="B14" s="5" t="s">
        <v>63</v>
      </c>
      <c r="C14" s="5" t="s">
        <v>7</v>
      </c>
      <c r="D14" s="7">
        <v>1500000</v>
      </c>
      <c r="F14" s="5" t="s">
        <v>78</v>
      </c>
      <c r="G14" s="5" t="s">
        <v>79</v>
      </c>
      <c r="H14" s="5" t="str">
        <f>HLOOKUP(LEFT(G14,1),$F$24:$I$25,2,FALSE)</f>
        <v>영업부</v>
      </c>
      <c r="I14" s="5">
        <v>87</v>
      </c>
    </row>
    <row r="15" spans="1:9" x14ac:dyDescent="0.45">
      <c r="A15" s="5" t="s">
        <v>64</v>
      </c>
      <c r="B15" s="5" t="s">
        <v>63</v>
      </c>
      <c r="C15" s="5" t="s">
        <v>12</v>
      </c>
      <c r="D15" s="7">
        <v>2000000</v>
      </c>
      <c r="F15" s="5" t="s">
        <v>80</v>
      </c>
      <c r="G15" s="5" t="s">
        <v>81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5">
      <c r="A16" s="5" t="s">
        <v>65</v>
      </c>
      <c r="B16" s="5" t="s">
        <v>66</v>
      </c>
      <c r="C16" s="5" t="s">
        <v>7</v>
      </c>
      <c r="D16" s="7">
        <v>1700000</v>
      </c>
      <c r="F16" s="5" t="s">
        <v>82</v>
      </c>
      <c r="G16" s="5" t="s">
        <v>83</v>
      </c>
      <c r="H16" s="5" t="str">
        <f t="shared" si="2"/>
        <v>영업부</v>
      </c>
      <c r="I16" s="5">
        <v>72</v>
      </c>
    </row>
    <row r="17" spans="1:9" x14ac:dyDescent="0.45">
      <c r="A17" s="5" t="s">
        <v>67</v>
      </c>
      <c r="B17" s="5" t="s">
        <v>66</v>
      </c>
      <c r="C17" s="5" t="s">
        <v>12</v>
      </c>
      <c r="D17" s="7">
        <v>2200000</v>
      </c>
      <c r="F17" s="5" t="s">
        <v>84</v>
      </c>
      <c r="G17" s="5" t="s">
        <v>85</v>
      </c>
      <c r="H17" s="5" t="str">
        <f t="shared" si="2"/>
        <v>판매부</v>
      </c>
      <c r="I17" s="5">
        <v>70</v>
      </c>
    </row>
    <row r="18" spans="1:9" x14ac:dyDescent="0.45">
      <c r="A18" s="5" t="s">
        <v>68</v>
      </c>
      <c r="B18" s="5" t="s">
        <v>66</v>
      </c>
      <c r="C18" s="5" t="s">
        <v>7</v>
      </c>
      <c r="D18" s="7">
        <v>1600000</v>
      </c>
      <c r="F18" s="5" t="s">
        <v>86</v>
      </c>
      <c r="G18" s="5" t="s">
        <v>87</v>
      </c>
      <c r="H18" s="5" t="str">
        <f t="shared" si="2"/>
        <v>경리부</v>
      </c>
      <c r="I18" s="5">
        <v>86</v>
      </c>
    </row>
    <row r="19" spans="1:9" x14ac:dyDescent="0.45">
      <c r="A19" s="5" t="s">
        <v>69</v>
      </c>
      <c r="B19" s="5" t="s">
        <v>63</v>
      </c>
      <c r="C19" s="5" t="s">
        <v>7</v>
      </c>
      <c r="D19" s="7">
        <v>1600000</v>
      </c>
      <c r="F19" s="5" t="s">
        <v>89</v>
      </c>
      <c r="G19" s="5" t="s">
        <v>90</v>
      </c>
      <c r="H19" s="5" t="str">
        <f t="shared" si="2"/>
        <v>관리부</v>
      </c>
      <c r="I19" s="5">
        <v>72</v>
      </c>
    </row>
    <row r="20" spans="1:9" x14ac:dyDescent="0.45">
      <c r="A20" s="5" t="s">
        <v>70</v>
      </c>
      <c r="B20" s="5" t="s">
        <v>66</v>
      </c>
      <c r="C20" s="5" t="s">
        <v>17</v>
      </c>
      <c r="D20" s="7">
        <v>1250000</v>
      </c>
      <c r="F20" s="5" t="s">
        <v>91</v>
      </c>
      <c r="G20" s="5" t="s">
        <v>92</v>
      </c>
      <c r="H20" s="5" t="str">
        <f t="shared" si="2"/>
        <v>경리부</v>
      </c>
      <c r="I20" s="5">
        <v>70</v>
      </c>
    </row>
    <row r="21" spans="1:9" x14ac:dyDescent="0.45">
      <c r="A21" s="5" t="s">
        <v>71</v>
      </c>
      <c r="B21" s="5" t="s">
        <v>63</v>
      </c>
      <c r="C21" s="5" t="s">
        <v>17</v>
      </c>
      <c r="D21" s="7">
        <v>1300000</v>
      </c>
      <c r="F21" s="5" t="s">
        <v>93</v>
      </c>
      <c r="G21" s="5" t="s">
        <v>94</v>
      </c>
      <c r="H21" s="5" t="str">
        <f t="shared" si="2"/>
        <v>영업부</v>
      </c>
      <c r="I21" s="5">
        <v>68</v>
      </c>
    </row>
    <row r="22" spans="1:9" x14ac:dyDescent="0.45">
      <c r="A22" s="44" t="s">
        <v>72</v>
      </c>
      <c r="B22" s="44"/>
      <c r="C22" s="44"/>
      <c r="D22" s="7">
        <f>SUMIFS(D14:D21,B14:B21,"판매부",C14:C21,"대리")</f>
        <v>3300000</v>
      </c>
    </row>
    <row r="23" spans="1:9" x14ac:dyDescent="0.45">
      <c r="F23" t="s">
        <v>95</v>
      </c>
    </row>
    <row r="24" spans="1:9" x14ac:dyDescent="0.45">
      <c r="A24" s="3" t="s">
        <v>100</v>
      </c>
      <c r="B24" s="4" t="s">
        <v>101</v>
      </c>
      <c r="F24" s="5" t="s">
        <v>96</v>
      </c>
      <c r="G24" s="5" t="s">
        <v>97</v>
      </c>
      <c r="H24" s="5" t="s">
        <v>98</v>
      </c>
      <c r="I24" s="5" t="s">
        <v>99</v>
      </c>
    </row>
    <row r="25" spans="1:9" x14ac:dyDescent="0.45">
      <c r="A25" s="5" t="s">
        <v>102</v>
      </c>
      <c r="B25" s="5" t="s">
        <v>103</v>
      </c>
      <c r="C25" s="8" t="s">
        <v>104</v>
      </c>
      <c r="F25" s="5" t="s">
        <v>63</v>
      </c>
      <c r="G25" s="5" t="s">
        <v>11</v>
      </c>
      <c r="H25" s="5" t="s">
        <v>88</v>
      </c>
      <c r="I25" s="5" t="s">
        <v>66</v>
      </c>
    </row>
    <row r="26" spans="1:9" x14ac:dyDescent="0.45">
      <c r="A26" s="5" t="s">
        <v>105</v>
      </c>
      <c r="B26" s="5">
        <v>6.5119999999999996</v>
      </c>
      <c r="C26" s="5">
        <f>IFERROR(_xlfn.RANK.EQ(B26,$B$26:$B$33,1),"실격")</f>
        <v>7</v>
      </c>
    </row>
    <row r="27" spans="1:9" x14ac:dyDescent="0.45">
      <c r="A27" s="5" t="s">
        <v>106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5">
      <c r="A28" s="5" t="s">
        <v>107</v>
      </c>
      <c r="B28" s="5">
        <v>5.3860000000000001</v>
      </c>
      <c r="C28" s="5">
        <f t="shared" si="3"/>
        <v>3</v>
      </c>
    </row>
    <row r="29" spans="1:9" x14ac:dyDescent="0.45">
      <c r="A29" s="5" t="s">
        <v>108</v>
      </c>
      <c r="B29" s="5">
        <v>5.165</v>
      </c>
      <c r="C29" s="5">
        <f t="shared" si="3"/>
        <v>1</v>
      </c>
    </row>
    <row r="30" spans="1:9" x14ac:dyDescent="0.45">
      <c r="A30" s="5" t="s">
        <v>109</v>
      </c>
      <c r="B30" s="5"/>
      <c r="C30" s="5" t="str">
        <f t="shared" si="3"/>
        <v>실격</v>
      </c>
    </row>
    <row r="31" spans="1:9" x14ac:dyDescent="0.45">
      <c r="A31" s="5" t="s">
        <v>110</v>
      </c>
      <c r="B31" s="5">
        <v>6.2240000000000002</v>
      </c>
      <c r="C31" s="5">
        <f t="shared" si="3"/>
        <v>5</v>
      </c>
    </row>
    <row r="32" spans="1:9" x14ac:dyDescent="0.45">
      <c r="A32" s="5" t="s">
        <v>111</v>
      </c>
      <c r="B32" s="5">
        <v>5.6369999999999996</v>
      </c>
      <c r="C32" s="5">
        <f t="shared" si="3"/>
        <v>4</v>
      </c>
    </row>
    <row r="33" spans="1:3" x14ac:dyDescent="0.45">
      <c r="A33" s="5" t="s">
        <v>112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F760-AB68-4F50-BD58-AC2461B3DF3C}">
  <dimension ref="A1:F29"/>
  <sheetViews>
    <sheetView workbookViewId="0">
      <selection sqref="A1:F1"/>
    </sheetView>
  </sheetViews>
  <sheetFormatPr defaultRowHeight="17" outlineLevelRow="3" x14ac:dyDescent="0.45"/>
  <cols>
    <col min="1" max="1" width="9.5" bestFit="1" customWidth="1"/>
    <col min="2" max="2" width="13.25" bestFit="1" customWidth="1"/>
    <col min="5" max="5" width="9.33203125" bestFit="1" customWidth="1"/>
  </cols>
  <sheetData>
    <row r="1" spans="1:6" ht="21" x14ac:dyDescent="0.45">
      <c r="A1" s="41" t="s">
        <v>177</v>
      </c>
      <c r="B1" s="41"/>
      <c r="C1" s="41"/>
      <c r="D1" s="41"/>
      <c r="E1" s="41"/>
      <c r="F1" s="41"/>
    </row>
    <row r="2" spans="1:6" ht="17" customHeight="1" x14ac:dyDescent="0.45">
      <c r="A2" s="18"/>
      <c r="B2" s="18"/>
      <c r="C2" s="18"/>
      <c r="D2" s="18"/>
      <c r="E2" s="18"/>
      <c r="F2" s="18"/>
    </row>
    <row r="3" spans="1:6" x14ac:dyDescent="0.45">
      <c r="A3" s="5" t="s">
        <v>178</v>
      </c>
      <c r="B3" s="5" t="s">
        <v>179</v>
      </c>
      <c r="C3" s="5" t="s">
        <v>180</v>
      </c>
      <c r="D3" s="5" t="s">
        <v>181</v>
      </c>
      <c r="E3" s="5" t="s">
        <v>182</v>
      </c>
      <c r="F3" s="5" t="s">
        <v>183</v>
      </c>
    </row>
    <row r="4" spans="1:6" outlineLevel="3" x14ac:dyDescent="0.45">
      <c r="A4" s="14">
        <v>45210</v>
      </c>
      <c r="B4" s="5" t="s">
        <v>188</v>
      </c>
      <c r="C4" s="7">
        <v>9800</v>
      </c>
      <c r="D4" s="5">
        <v>15</v>
      </c>
      <c r="E4" s="7">
        <v>147000</v>
      </c>
      <c r="F4" s="5" t="s">
        <v>189</v>
      </c>
    </row>
    <row r="5" spans="1:6" outlineLevel="3" x14ac:dyDescent="0.45">
      <c r="A5" s="14">
        <v>45206</v>
      </c>
      <c r="B5" s="5" t="s">
        <v>188</v>
      </c>
      <c r="C5" s="7">
        <v>980</v>
      </c>
      <c r="D5" s="5">
        <v>30</v>
      </c>
      <c r="E5" s="7">
        <v>29400</v>
      </c>
      <c r="F5" s="5" t="s">
        <v>190</v>
      </c>
    </row>
    <row r="6" spans="1:6" outlineLevel="2" x14ac:dyDescent="0.45">
      <c r="A6" s="14"/>
      <c r="B6" s="25" t="s">
        <v>261</v>
      </c>
      <c r="C6" s="7"/>
      <c r="D6" s="5"/>
      <c r="E6" s="7">
        <f>SUBTOTAL(4,E4:E5)</f>
        <v>147000</v>
      </c>
      <c r="F6" s="5"/>
    </row>
    <row r="7" spans="1:6" outlineLevel="1" x14ac:dyDescent="0.45">
      <c r="A7" s="14"/>
      <c r="B7" s="25" t="s">
        <v>256</v>
      </c>
      <c r="C7" s="7"/>
      <c r="D7" s="5">
        <f>SUBTOTAL(9,D4:D5)</f>
        <v>45</v>
      </c>
      <c r="E7" s="7"/>
      <c r="F7" s="5"/>
    </row>
    <row r="8" spans="1:6" outlineLevel="3" x14ac:dyDescent="0.45">
      <c r="A8" s="14">
        <v>45214</v>
      </c>
      <c r="B8" s="5" t="s">
        <v>186</v>
      </c>
      <c r="C8" s="7">
        <v>20000</v>
      </c>
      <c r="D8" s="5">
        <v>40</v>
      </c>
      <c r="E8" s="7">
        <v>800000</v>
      </c>
      <c r="F8" s="5" t="s">
        <v>187</v>
      </c>
    </row>
    <row r="9" spans="1:6" outlineLevel="3" x14ac:dyDescent="0.45">
      <c r="A9" s="14">
        <v>45213</v>
      </c>
      <c r="B9" s="5" t="s">
        <v>186</v>
      </c>
      <c r="C9" s="7">
        <v>20000</v>
      </c>
      <c r="D9" s="5">
        <v>24</v>
      </c>
      <c r="E9" s="7">
        <v>480000</v>
      </c>
      <c r="F9" s="5" t="s">
        <v>187</v>
      </c>
    </row>
    <row r="10" spans="1:6" outlineLevel="2" x14ac:dyDescent="0.45">
      <c r="A10" s="14"/>
      <c r="B10" s="25" t="s">
        <v>262</v>
      </c>
      <c r="C10" s="7"/>
      <c r="D10" s="5"/>
      <c r="E10" s="7">
        <f>SUBTOTAL(4,E8:E9)</f>
        <v>800000</v>
      </c>
      <c r="F10" s="5"/>
    </row>
    <row r="11" spans="1:6" outlineLevel="1" x14ac:dyDescent="0.45">
      <c r="A11" s="14"/>
      <c r="B11" s="25" t="s">
        <v>257</v>
      </c>
      <c r="C11" s="7"/>
      <c r="D11" s="5">
        <f>SUBTOTAL(9,D8:D9)</f>
        <v>64</v>
      </c>
      <c r="E11" s="7"/>
      <c r="F11" s="5"/>
    </row>
    <row r="12" spans="1:6" outlineLevel="3" x14ac:dyDescent="0.45">
      <c r="A12" s="14">
        <v>45207</v>
      </c>
      <c r="B12" s="5" t="s">
        <v>267</v>
      </c>
      <c r="C12" s="7">
        <v>10580</v>
      </c>
      <c r="D12" s="5">
        <v>11</v>
      </c>
      <c r="E12" s="7">
        <v>116380</v>
      </c>
      <c r="F12" s="5" t="s">
        <v>185</v>
      </c>
    </row>
    <row r="13" spans="1:6" outlineLevel="3" x14ac:dyDescent="0.45">
      <c r="A13" s="14">
        <v>45200</v>
      </c>
      <c r="B13" s="5" t="s">
        <v>267</v>
      </c>
      <c r="C13" s="7">
        <v>10580</v>
      </c>
      <c r="D13" s="5">
        <v>10</v>
      </c>
      <c r="E13" s="7">
        <v>105800</v>
      </c>
      <c r="F13" s="5" t="s">
        <v>185</v>
      </c>
    </row>
    <row r="14" spans="1:6" outlineLevel="2" x14ac:dyDescent="0.45">
      <c r="A14" s="14"/>
      <c r="B14" s="25" t="s">
        <v>271</v>
      </c>
      <c r="C14" s="7"/>
      <c r="D14" s="5"/>
      <c r="E14" s="7">
        <f>SUBTOTAL(4,E12:E13)</f>
        <v>116380</v>
      </c>
      <c r="F14" s="5"/>
    </row>
    <row r="15" spans="1:6" outlineLevel="1" x14ac:dyDescent="0.45">
      <c r="A15" s="14"/>
      <c r="B15" s="25" t="s">
        <v>269</v>
      </c>
      <c r="C15" s="7"/>
      <c r="D15" s="5">
        <f>SUBTOTAL(9,D12:D13)</f>
        <v>21</v>
      </c>
      <c r="E15" s="7"/>
      <c r="F15" s="5"/>
    </row>
    <row r="16" spans="1:6" outlineLevel="3" x14ac:dyDescent="0.45">
      <c r="A16" s="14">
        <v>45214</v>
      </c>
      <c r="B16" s="5" t="s">
        <v>266</v>
      </c>
      <c r="C16" s="7">
        <v>15560</v>
      </c>
      <c r="D16" s="5">
        <v>20</v>
      </c>
      <c r="E16" s="7">
        <v>91200</v>
      </c>
      <c r="F16" s="5" t="s">
        <v>185</v>
      </c>
    </row>
    <row r="17" spans="1:6" outlineLevel="3" x14ac:dyDescent="0.45">
      <c r="A17" s="14">
        <v>45205</v>
      </c>
      <c r="B17" s="5" t="s">
        <v>266</v>
      </c>
      <c r="C17" s="7">
        <v>15560</v>
      </c>
      <c r="D17" s="5">
        <v>19</v>
      </c>
      <c r="E17" s="7">
        <v>86640</v>
      </c>
      <c r="F17" s="5" t="s">
        <v>185</v>
      </c>
    </row>
    <row r="18" spans="1:6" outlineLevel="2" x14ac:dyDescent="0.45">
      <c r="A18" s="14"/>
      <c r="B18" s="25" t="s">
        <v>272</v>
      </c>
      <c r="C18" s="7"/>
      <c r="D18" s="5"/>
      <c r="E18" s="7">
        <f>SUBTOTAL(4,E16:E17)</f>
        <v>91200</v>
      </c>
      <c r="F18" s="5"/>
    </row>
    <row r="19" spans="1:6" outlineLevel="1" x14ac:dyDescent="0.45">
      <c r="A19" s="14"/>
      <c r="B19" s="25" t="s">
        <v>270</v>
      </c>
      <c r="C19" s="7"/>
      <c r="D19" s="5">
        <f>SUBTOTAL(9,D16:D17)</f>
        <v>39</v>
      </c>
      <c r="E19" s="7"/>
      <c r="F19" s="5"/>
    </row>
    <row r="20" spans="1:6" outlineLevel="3" x14ac:dyDescent="0.45">
      <c r="A20" s="14">
        <v>45205</v>
      </c>
      <c r="B20" s="5" t="s">
        <v>191</v>
      </c>
      <c r="C20" s="7">
        <v>600</v>
      </c>
      <c r="D20" s="5">
        <v>5</v>
      </c>
      <c r="E20" s="7">
        <v>3000</v>
      </c>
      <c r="F20" s="5" t="s">
        <v>192</v>
      </c>
    </row>
    <row r="21" spans="1:6" outlineLevel="3" x14ac:dyDescent="0.45">
      <c r="A21" s="14">
        <v>45204</v>
      </c>
      <c r="B21" s="5" t="s">
        <v>268</v>
      </c>
      <c r="C21" s="7">
        <v>600</v>
      </c>
      <c r="D21" s="5">
        <v>11</v>
      </c>
      <c r="E21" s="7">
        <v>6600</v>
      </c>
      <c r="F21" s="5" t="s">
        <v>192</v>
      </c>
    </row>
    <row r="22" spans="1:6" outlineLevel="2" x14ac:dyDescent="0.45">
      <c r="A22" s="14"/>
      <c r="B22" s="25" t="s">
        <v>263</v>
      </c>
      <c r="C22" s="7"/>
      <c r="D22" s="5"/>
      <c r="E22" s="7">
        <f>SUBTOTAL(4,E20:E21)</f>
        <v>6600</v>
      </c>
      <c r="F22" s="5"/>
    </row>
    <row r="23" spans="1:6" outlineLevel="1" x14ac:dyDescent="0.45">
      <c r="A23" s="14"/>
      <c r="B23" s="25" t="s">
        <v>258</v>
      </c>
      <c r="C23" s="7"/>
      <c r="D23" s="5">
        <f>SUBTOTAL(9,D20:D21)</f>
        <v>16</v>
      </c>
      <c r="E23" s="7"/>
      <c r="F23" s="5"/>
    </row>
    <row r="24" spans="1:6" outlineLevel="3" x14ac:dyDescent="0.45">
      <c r="A24" s="14">
        <v>45214</v>
      </c>
      <c r="B24" s="5" t="s">
        <v>193</v>
      </c>
      <c r="C24" s="7">
        <v>1200</v>
      </c>
      <c r="D24" s="5">
        <v>20</v>
      </c>
      <c r="E24" s="7">
        <v>24000</v>
      </c>
      <c r="F24" s="5" t="s">
        <v>184</v>
      </c>
    </row>
    <row r="25" spans="1:6" outlineLevel="3" x14ac:dyDescent="0.45">
      <c r="A25" s="14">
        <v>45208</v>
      </c>
      <c r="B25" s="5" t="s">
        <v>193</v>
      </c>
      <c r="C25" s="7">
        <v>1200</v>
      </c>
      <c r="D25" s="5">
        <v>60</v>
      </c>
      <c r="E25" s="7">
        <v>72000</v>
      </c>
      <c r="F25" s="5" t="s">
        <v>184</v>
      </c>
    </row>
    <row r="26" spans="1:6" outlineLevel="2" x14ac:dyDescent="0.45">
      <c r="A26" s="26"/>
      <c r="B26" s="28" t="s">
        <v>264</v>
      </c>
      <c r="C26" s="27"/>
      <c r="D26" s="1"/>
      <c r="E26" s="27">
        <f>SUBTOTAL(4,E24:E25)</f>
        <v>72000</v>
      </c>
      <c r="F26" s="1"/>
    </row>
    <row r="27" spans="1:6" outlineLevel="1" x14ac:dyDescent="0.45">
      <c r="A27" s="26"/>
      <c r="B27" s="28" t="s">
        <v>259</v>
      </c>
      <c r="C27" s="27"/>
      <c r="D27" s="1">
        <f>SUBTOTAL(9,D24:D25)</f>
        <v>80</v>
      </c>
      <c r="E27" s="27"/>
      <c r="F27" s="1"/>
    </row>
    <row r="28" spans="1:6" x14ac:dyDescent="0.45">
      <c r="A28" s="26"/>
      <c r="B28" s="28" t="s">
        <v>265</v>
      </c>
      <c r="C28" s="27"/>
      <c r="D28" s="1"/>
      <c r="E28" s="27">
        <f>SUBTOTAL(4,E4:E25)</f>
        <v>800000</v>
      </c>
      <c r="F28" s="1"/>
    </row>
    <row r="29" spans="1:6" x14ac:dyDescent="0.45">
      <c r="A29" s="26"/>
      <c r="B29" s="28" t="s">
        <v>260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sqref="A1:E1"/>
    </sheetView>
  </sheetViews>
  <sheetFormatPr defaultRowHeight="17" x14ac:dyDescent="0.45"/>
  <cols>
    <col min="1" max="1" width="14.5" bestFit="1" customWidth="1"/>
    <col min="2" max="2" width="11.4140625" bestFit="1" customWidth="1"/>
    <col min="3" max="5" width="5" bestFit="1" customWidth="1"/>
    <col min="6" max="6" width="6.83203125" bestFit="1" customWidth="1"/>
  </cols>
  <sheetData>
    <row r="1" spans="1:5" ht="21" x14ac:dyDescent="0.45">
      <c r="A1" s="41" t="s">
        <v>194</v>
      </c>
      <c r="B1" s="41"/>
      <c r="C1" s="41"/>
      <c r="D1" s="41"/>
      <c r="E1" s="41"/>
    </row>
    <row r="3" spans="1:5" x14ac:dyDescent="0.45">
      <c r="A3" s="5" t="s">
        <v>195</v>
      </c>
      <c r="B3" s="5" t="s">
        <v>47</v>
      </c>
      <c r="C3" s="5" t="s">
        <v>207</v>
      </c>
      <c r="D3" s="5" t="s">
        <v>1</v>
      </c>
      <c r="E3" s="5" t="s">
        <v>208</v>
      </c>
    </row>
    <row r="4" spans="1:5" x14ac:dyDescent="0.45">
      <c r="A4" s="5" t="s">
        <v>196</v>
      </c>
      <c r="B4" s="5" t="s">
        <v>197</v>
      </c>
      <c r="C4" s="13">
        <v>34051</v>
      </c>
      <c r="D4" s="5" t="s">
        <v>198</v>
      </c>
      <c r="E4" s="5">
        <f ca="1">YEAR(TODAY())-YEAR(C4)</f>
        <v>30</v>
      </c>
    </row>
    <row r="5" spans="1:5" x14ac:dyDescent="0.45">
      <c r="A5" s="5" t="s">
        <v>63</v>
      </c>
      <c r="B5" s="5" t="s">
        <v>199</v>
      </c>
      <c r="C5" s="13">
        <v>38617</v>
      </c>
      <c r="D5" s="5" t="s">
        <v>200</v>
      </c>
      <c r="E5" s="5">
        <f t="shared" ref="E5:E11" ca="1" si="0">YEAR(TODAY())-YEAR(C5)</f>
        <v>18</v>
      </c>
    </row>
    <row r="6" spans="1:5" x14ac:dyDescent="0.45">
      <c r="A6" s="5" t="s">
        <v>196</v>
      </c>
      <c r="B6" s="5" t="s">
        <v>201</v>
      </c>
      <c r="C6" s="13">
        <v>41550</v>
      </c>
      <c r="D6" s="5" t="s">
        <v>12</v>
      </c>
      <c r="E6" s="5">
        <f t="shared" ca="1" si="0"/>
        <v>10</v>
      </c>
    </row>
    <row r="7" spans="1:5" x14ac:dyDescent="0.45">
      <c r="A7" s="5" t="s">
        <v>63</v>
      </c>
      <c r="B7" s="5" t="s">
        <v>202</v>
      </c>
      <c r="C7" s="13">
        <v>44451</v>
      </c>
      <c r="D7" s="5" t="s">
        <v>17</v>
      </c>
      <c r="E7" s="5">
        <f t="shared" ca="1" si="0"/>
        <v>2</v>
      </c>
    </row>
    <row r="8" spans="1:5" x14ac:dyDescent="0.45">
      <c r="A8" s="5" t="s">
        <v>63</v>
      </c>
      <c r="B8" s="5" t="s">
        <v>203</v>
      </c>
      <c r="C8" s="13">
        <v>38983</v>
      </c>
      <c r="D8" s="5" t="s">
        <v>200</v>
      </c>
      <c r="E8" s="5">
        <f t="shared" ca="1" si="0"/>
        <v>17</v>
      </c>
    </row>
    <row r="9" spans="1:5" x14ac:dyDescent="0.45">
      <c r="A9" s="5" t="s">
        <v>196</v>
      </c>
      <c r="B9" s="5" t="s">
        <v>204</v>
      </c>
      <c r="C9" s="13">
        <v>44703</v>
      </c>
      <c r="D9" s="5" t="s">
        <v>17</v>
      </c>
      <c r="E9" s="5">
        <f t="shared" ca="1" si="0"/>
        <v>1</v>
      </c>
    </row>
    <row r="10" spans="1:5" x14ac:dyDescent="0.45">
      <c r="A10" s="5" t="s">
        <v>63</v>
      </c>
      <c r="B10" s="5" t="s">
        <v>205</v>
      </c>
      <c r="C10" s="13">
        <v>41163</v>
      </c>
      <c r="D10" s="5" t="s">
        <v>12</v>
      </c>
      <c r="E10" s="5">
        <f t="shared" ca="1" si="0"/>
        <v>11</v>
      </c>
    </row>
    <row r="11" spans="1:5" x14ac:dyDescent="0.45">
      <c r="A11" s="5" t="s">
        <v>196</v>
      </c>
      <c r="B11" s="5" t="s">
        <v>206</v>
      </c>
      <c r="C11" s="13">
        <v>38266</v>
      </c>
      <c r="D11" s="5" t="s">
        <v>200</v>
      </c>
      <c r="E11" s="5">
        <f t="shared" ca="1" si="0"/>
        <v>19</v>
      </c>
    </row>
    <row r="14" spans="1:5" x14ac:dyDescent="0.45">
      <c r="A14" s="29" t="s">
        <v>47</v>
      </c>
      <c r="B14" t="s">
        <v>273</v>
      </c>
    </row>
    <row r="16" spans="1:5" x14ac:dyDescent="0.45">
      <c r="A16" s="29" t="s">
        <v>276</v>
      </c>
      <c r="B16" s="29" t="s">
        <v>275</v>
      </c>
    </row>
    <row r="17" spans="1:5" x14ac:dyDescent="0.45">
      <c r="A17" s="29" t="s">
        <v>274</v>
      </c>
      <c r="B17" t="s">
        <v>12</v>
      </c>
      <c r="C17" t="s">
        <v>200</v>
      </c>
      <c r="D17" t="s">
        <v>17</v>
      </c>
      <c r="E17" t="s">
        <v>198</v>
      </c>
    </row>
    <row r="18" spans="1:5" x14ac:dyDescent="0.45">
      <c r="A18" s="30" t="s">
        <v>196</v>
      </c>
      <c r="B18">
        <v>10</v>
      </c>
      <c r="C18">
        <v>19</v>
      </c>
      <c r="D18">
        <v>1</v>
      </c>
      <c r="E18">
        <v>30</v>
      </c>
    </row>
    <row r="19" spans="1:5" x14ac:dyDescent="0.45">
      <c r="A19" s="30" t="s">
        <v>63</v>
      </c>
      <c r="B19">
        <v>11</v>
      </c>
      <c r="C19">
        <v>17</v>
      </c>
      <c r="D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B322-9996-4BBA-A082-67647FC3DD9E}">
  <sheetPr>
    <outlinePr summaryBelow="0"/>
  </sheetPr>
  <dimension ref="B1:G11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7" width="15.4140625" bestFit="1" customWidth="1" outlineLevel="1"/>
  </cols>
  <sheetData>
    <row r="1" spans="2:7" ht="17.5" thickBot="1" x14ac:dyDescent="0.5"/>
    <row r="2" spans="2:7" x14ac:dyDescent="0.45">
      <c r="B2" s="32" t="s">
        <v>281</v>
      </c>
      <c r="C2" s="33"/>
      <c r="D2" s="37"/>
      <c r="E2" s="37"/>
      <c r="F2" s="37"/>
      <c r="G2" s="37"/>
    </row>
    <row r="3" spans="2:7" collapsed="1" x14ac:dyDescent="0.45">
      <c r="B3" s="31"/>
      <c r="C3" s="31"/>
      <c r="D3" s="38" t="s">
        <v>283</v>
      </c>
      <c r="E3" s="38" t="s">
        <v>279</v>
      </c>
      <c r="F3" s="38" t="s">
        <v>294</v>
      </c>
      <c r="G3" s="38" t="s">
        <v>280</v>
      </c>
    </row>
    <row r="4" spans="2:7" hidden="1" outlineLevel="1" x14ac:dyDescent="0.45">
      <c r="B4" s="52"/>
      <c r="C4" s="52"/>
      <c r="D4" s="48"/>
      <c r="E4" s="54"/>
      <c r="F4" s="55"/>
      <c r="G4" s="54"/>
    </row>
    <row r="5" spans="2:7" x14ac:dyDescent="0.45">
      <c r="B5" s="34" t="s">
        <v>282</v>
      </c>
      <c r="C5" s="35"/>
      <c r="D5" s="51"/>
      <c r="E5" s="51"/>
      <c r="F5" s="51"/>
      <c r="G5" s="51"/>
    </row>
    <row r="6" spans="2:7" outlineLevel="1" x14ac:dyDescent="0.45">
      <c r="B6" s="52"/>
      <c r="C6" s="52" t="s">
        <v>277</v>
      </c>
      <c r="D6" s="49">
        <v>0.15</v>
      </c>
      <c r="E6" s="53">
        <v>0.2</v>
      </c>
      <c r="F6" s="53">
        <v>0.25</v>
      </c>
      <c r="G6" s="53">
        <v>0.3</v>
      </c>
    </row>
    <row r="7" spans="2:7" x14ac:dyDescent="0.45">
      <c r="B7" s="34" t="s">
        <v>284</v>
      </c>
      <c r="C7" s="35"/>
      <c r="D7" s="51"/>
      <c r="E7" s="51"/>
      <c r="F7" s="51"/>
      <c r="G7" s="51"/>
    </row>
    <row r="8" spans="2:7" ht="17.5" outlineLevel="1" thickBot="1" x14ac:dyDescent="0.5">
      <c r="B8" s="36"/>
      <c r="C8" s="36" t="s">
        <v>278</v>
      </c>
      <c r="D8" s="50">
        <v>186523.61111111101</v>
      </c>
      <c r="E8" s="50">
        <v>194633.33333333299</v>
      </c>
      <c r="F8" s="50">
        <v>202743.055555556</v>
      </c>
      <c r="G8" s="50">
        <v>210852.77777777801</v>
      </c>
    </row>
    <row r="9" spans="2:7" x14ac:dyDescent="0.45">
      <c r="B9" t="s">
        <v>285</v>
      </c>
    </row>
    <row r="10" spans="2:7" x14ac:dyDescent="0.45">
      <c r="B10" t="s">
        <v>286</v>
      </c>
    </row>
    <row r="11" spans="2:7" x14ac:dyDescent="0.45">
      <c r="B11" t="s">
        <v>287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E6" sqref="E6"/>
    </sheetView>
  </sheetViews>
  <sheetFormatPr defaultRowHeight="17" x14ac:dyDescent="0.45"/>
  <cols>
    <col min="1" max="1" width="10.4140625" bestFit="1" customWidth="1"/>
    <col min="3" max="4" width="10.4140625" bestFit="1" customWidth="1"/>
    <col min="7" max="7" width="9.08203125" bestFit="1" customWidth="1"/>
    <col min="8" max="8" width="10.4140625" bestFit="1" customWidth="1"/>
  </cols>
  <sheetData>
    <row r="1" spans="1:8" ht="21" x14ac:dyDescent="0.45">
      <c r="A1" s="41" t="s">
        <v>209</v>
      </c>
      <c r="B1" s="41"/>
      <c r="C1" s="41"/>
      <c r="D1" s="41"/>
      <c r="E1" s="41"/>
      <c r="F1" s="41"/>
      <c r="G1" s="41"/>
      <c r="H1" s="41"/>
    </row>
    <row r="2" spans="1:8" x14ac:dyDescent="0.45">
      <c r="A2" t="s">
        <v>211</v>
      </c>
      <c r="B2" s="9">
        <v>0.1</v>
      </c>
      <c r="C2" s="9">
        <v>0</v>
      </c>
    </row>
    <row r="3" spans="1:8" x14ac:dyDescent="0.45">
      <c r="A3" t="s">
        <v>212</v>
      </c>
      <c r="B3" s="9">
        <v>0.15</v>
      </c>
      <c r="C3" s="1"/>
    </row>
    <row r="4" spans="1:8" x14ac:dyDescent="0.45">
      <c r="A4" s="5" t="s">
        <v>213</v>
      </c>
      <c r="B4" s="5" t="s">
        <v>214</v>
      </c>
      <c r="C4" s="5" t="s">
        <v>215</v>
      </c>
      <c r="D4" s="5" t="s">
        <v>216</v>
      </c>
      <c r="E4" s="5" t="s">
        <v>217</v>
      </c>
      <c r="F4" s="5" t="s">
        <v>210</v>
      </c>
      <c r="G4" s="5" t="s">
        <v>218</v>
      </c>
      <c r="H4" s="5" t="s">
        <v>219</v>
      </c>
    </row>
    <row r="5" spans="1:8" x14ac:dyDescent="0.45">
      <c r="A5" s="15">
        <v>45172</v>
      </c>
      <c r="B5" s="5" t="s">
        <v>220</v>
      </c>
      <c r="C5" s="5" t="s">
        <v>221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5">
      <c r="A6" s="15">
        <v>45173</v>
      </c>
      <c r="B6" s="5" t="s">
        <v>222</v>
      </c>
      <c r="C6" s="5" t="s">
        <v>223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5">
      <c r="A7" s="15">
        <v>45174</v>
      </c>
      <c r="B7" s="5" t="s">
        <v>224</v>
      </c>
      <c r="C7" s="5" t="s">
        <v>225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5">
      <c r="A8" s="15">
        <v>45175</v>
      </c>
      <c r="B8" s="5" t="s">
        <v>220</v>
      </c>
      <c r="C8" s="5" t="s">
        <v>221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5">
      <c r="A9" s="15">
        <v>45176</v>
      </c>
      <c r="B9" s="5" t="s">
        <v>222</v>
      </c>
      <c r="C9" s="5" t="s">
        <v>223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5">
      <c r="A10" s="15">
        <v>45177</v>
      </c>
      <c r="B10" s="5" t="s">
        <v>224</v>
      </c>
      <c r="C10" s="5" t="s">
        <v>225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5">
      <c r="A11" s="15">
        <v>45178</v>
      </c>
      <c r="B11" s="5" t="s">
        <v>220</v>
      </c>
      <c r="C11" s="5" t="s">
        <v>221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5">
      <c r="A12" s="15">
        <v>45179</v>
      </c>
      <c r="B12" s="5" t="s">
        <v>222</v>
      </c>
      <c r="C12" s="5" t="s">
        <v>223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5">
      <c r="A13" s="15">
        <v>45180</v>
      </c>
      <c r="B13" s="5" t="s">
        <v>224</v>
      </c>
      <c r="C13" s="5" t="s">
        <v>225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5">
      <c r="A14" s="45" t="s">
        <v>227</v>
      </c>
      <c r="B14" s="46"/>
      <c r="C14" s="46"/>
      <c r="D14" s="46"/>
      <c r="E14" s="46"/>
      <c r="F14" s="47"/>
      <c r="G14" s="16">
        <f>AVERAGE(G5:G13)</f>
        <v>162194.44444444444</v>
      </c>
      <c r="H14" s="16">
        <f>AVERAGE(H5:H13)</f>
        <v>186523.61111111112</v>
      </c>
    </row>
  </sheetData>
  <scenarios current="1" sqref="H14">
    <scenario name="목표수익률증가1" locked="1" count="1" user="김종일">
      <inputCells r="B3" val="0.2" numFmtId="9"/>
    </scenario>
    <scenario name="목표수익률증가2" locked="1" count="1" user="김종일">
      <inputCells r="B3" val="0.25" numFmtId="9"/>
    </scenario>
    <scenario name="목표수익률증가3" locked="1" count="1" user="김종일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sqref="A1:E1"/>
    </sheetView>
  </sheetViews>
  <sheetFormatPr defaultRowHeight="17" x14ac:dyDescent="0.45"/>
  <cols>
    <col min="6" max="6" width="5.58203125" customWidth="1"/>
  </cols>
  <sheetData>
    <row r="1" spans="1:5" ht="21" x14ac:dyDescent="0.45">
      <c r="A1" s="41" t="s">
        <v>228</v>
      </c>
      <c r="B1" s="41"/>
      <c r="C1" s="41"/>
      <c r="D1" s="41"/>
      <c r="E1" s="41"/>
    </row>
    <row r="3" spans="1:5" x14ac:dyDescent="0.45">
      <c r="A3" s="5" t="s">
        <v>229</v>
      </c>
      <c r="B3" s="5" t="s">
        <v>230</v>
      </c>
      <c r="C3" s="5" t="s">
        <v>231</v>
      </c>
      <c r="D3" s="5" t="s">
        <v>232</v>
      </c>
      <c r="E3" s="5" t="s">
        <v>226</v>
      </c>
    </row>
    <row r="4" spans="1:5" x14ac:dyDescent="0.45">
      <c r="A4" s="5" t="s">
        <v>233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45">
      <c r="A5" s="5" t="s">
        <v>234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45">
      <c r="A6" s="5" t="s">
        <v>235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45">
      <c r="A7" s="5" t="s">
        <v>236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45">
      <c r="A8" s="5" t="s">
        <v>237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45">
      <c r="A9" s="5" t="s">
        <v>238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45">
      <c r="A10" s="5" t="s">
        <v>239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45">
      <c r="A11" s="5" t="s">
        <v>240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45">
      <c r="A12" s="5" t="s">
        <v>241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sqref="A1:E1"/>
    </sheetView>
  </sheetViews>
  <sheetFormatPr defaultRowHeight="17" x14ac:dyDescent="0.45"/>
  <sheetData>
    <row r="1" spans="1:5" ht="21" x14ac:dyDescent="0.45">
      <c r="A1" s="41" t="s">
        <v>242</v>
      </c>
      <c r="B1" s="41"/>
      <c r="C1" s="41"/>
      <c r="D1" s="41"/>
      <c r="E1" s="41"/>
    </row>
    <row r="2" spans="1:5" x14ac:dyDescent="0.45">
      <c r="E2" s="17" t="s">
        <v>243</v>
      </c>
    </row>
    <row r="3" spans="1:5" x14ac:dyDescent="0.45">
      <c r="A3" s="5" t="s">
        <v>244</v>
      </c>
      <c r="B3" s="5" t="s">
        <v>245</v>
      </c>
      <c r="C3" s="5" t="s">
        <v>246</v>
      </c>
      <c r="D3" s="5" t="s">
        <v>247</v>
      </c>
      <c r="E3" s="5" t="s">
        <v>248</v>
      </c>
    </row>
    <row r="4" spans="1:5" x14ac:dyDescent="0.45">
      <c r="A4" s="5">
        <v>1</v>
      </c>
      <c r="B4" s="5" t="s">
        <v>249</v>
      </c>
      <c r="C4" s="5">
        <v>9</v>
      </c>
      <c r="D4" s="5">
        <v>7</v>
      </c>
      <c r="E4" s="12">
        <v>1680</v>
      </c>
    </row>
    <row r="5" spans="1:5" x14ac:dyDescent="0.45">
      <c r="A5" s="5">
        <v>2</v>
      </c>
      <c r="B5" s="5" t="s">
        <v>288</v>
      </c>
      <c r="C5" s="5">
        <v>5</v>
      </c>
      <c r="D5" s="5">
        <v>2</v>
      </c>
      <c r="E5" s="12">
        <v>300</v>
      </c>
    </row>
    <row r="6" spans="1:5" x14ac:dyDescent="0.45">
      <c r="A6" s="5">
        <v>3</v>
      </c>
      <c r="B6" s="5" t="s">
        <v>289</v>
      </c>
      <c r="C6" s="5">
        <v>11</v>
      </c>
      <c r="D6" s="5">
        <v>15</v>
      </c>
      <c r="E6" s="12">
        <v>5400</v>
      </c>
    </row>
    <row r="7" spans="1:5" x14ac:dyDescent="0.45">
      <c r="A7" s="5">
        <v>4</v>
      </c>
      <c r="B7" s="5" t="s">
        <v>293</v>
      </c>
      <c r="C7" s="5">
        <v>14</v>
      </c>
      <c r="D7" s="5">
        <v>14</v>
      </c>
      <c r="E7" s="12">
        <v>5880</v>
      </c>
    </row>
    <row r="8" spans="1:5" x14ac:dyDescent="0.45">
      <c r="A8" s="5">
        <v>5</v>
      </c>
      <c r="B8" s="5" t="s">
        <v>250</v>
      </c>
      <c r="C8" s="5">
        <v>7</v>
      </c>
      <c r="D8" s="5">
        <v>20</v>
      </c>
      <c r="E8" s="12">
        <v>6000</v>
      </c>
    </row>
    <row r="9" spans="1:5" x14ac:dyDescent="0.45">
      <c r="A9" s="5">
        <v>6</v>
      </c>
      <c r="B9" s="5" t="s">
        <v>290</v>
      </c>
      <c r="C9" s="5">
        <v>17</v>
      </c>
      <c r="D9" s="5">
        <v>23</v>
      </c>
      <c r="E9" s="12">
        <v>12650</v>
      </c>
    </row>
    <row r="10" spans="1:5" x14ac:dyDescent="0.45">
      <c r="A10" s="5">
        <v>7</v>
      </c>
      <c r="B10" s="5" t="s">
        <v>291</v>
      </c>
      <c r="C10" s="5">
        <v>12</v>
      </c>
      <c r="D10" s="5">
        <v>10</v>
      </c>
      <c r="E10" s="12">
        <v>7800</v>
      </c>
    </row>
    <row r="11" spans="1:5" x14ac:dyDescent="0.45">
      <c r="A11" s="5">
        <v>8</v>
      </c>
      <c r="B11" s="5" t="s">
        <v>292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2023-10-11T12:04:46Z</dcterms:modified>
</cp:coreProperties>
</file>