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멀티미디어\Desktop\2024_기본서_컴활2급_실기_실습예제_240703 update\길벗컴활2급\"/>
    </mc:Choice>
  </mc:AlternateContent>
  <xr:revisionPtr revIDLastSave="0" documentId="13_ncr:1_{BDA73CDA-B80F-43DF-AC4C-07812FD95F46}" xr6:coauthVersionLast="36" xr6:coauthVersionMax="47" xr10:uidLastSave="{00000000-0000-0000-0000-000000000000}"/>
  <bookViews>
    <workbookView xWindow="1815" yWindow="1770" windowWidth="15540" windowHeight="15885" tabRatio="723" activeTab="1" xr2:uid="{BD60D7AD-1613-4CFE-B0CD-2F3CB23C56D0}"/>
  </bookViews>
  <sheets>
    <sheet name="실전A형" sheetId="22" r:id="rId1"/>
    <sheet name="실전B형" sheetId="23" r:id="rId2"/>
    <sheet name="실전C형" sheetId="24" r:id="rId3"/>
    <sheet name="실전D형" sheetId="25" r:id="rId4"/>
    <sheet name="실전E형" sheetId="26" r:id="rId5"/>
    <sheet name="실전F형" sheetId="27" r:id="rId6"/>
    <sheet name="실전G형" sheetId="28" r:id="rId7"/>
    <sheet name="실전H형" sheetId="29" r:id="rId8"/>
    <sheet name="실전I형" sheetId="30" r:id="rId9"/>
    <sheet name="실전J형" sheetId="31" r:id="rId10"/>
    <sheet name="23년상시01" sheetId="12" r:id="rId11"/>
    <sheet name="23년상시02" sheetId="13" r:id="rId12"/>
    <sheet name="23년상시03" sheetId="14" r:id="rId13"/>
    <sheet name="23년상시04" sheetId="15" r:id="rId14"/>
    <sheet name="22년상시01" sheetId="16" r:id="rId15"/>
    <sheet name="22년상시02" sheetId="17" r:id="rId16"/>
    <sheet name="22년상시03" sheetId="18" r:id="rId17"/>
    <sheet name="22년상시04" sheetId="19" r:id="rId18"/>
    <sheet name="21년상시01" sheetId="20" r:id="rId19"/>
    <sheet name="21년상시02" sheetId="21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23" l="1"/>
  <c r="D22" i="23"/>
  <c r="C22" i="23"/>
  <c r="J4" i="23"/>
  <c r="J5" i="23"/>
  <c r="J6" i="23"/>
  <c r="J7" i="23"/>
  <c r="J8" i="23"/>
  <c r="J9" i="23"/>
  <c r="J3" i="23"/>
  <c r="D4" i="23"/>
  <c r="D5" i="23"/>
  <c r="D6" i="23"/>
  <c r="D7" i="23"/>
  <c r="D8" i="23"/>
  <c r="D3" i="23"/>
  <c r="F35" i="31" l="1"/>
  <c r="E23" i="31"/>
  <c r="M19" i="31"/>
  <c r="M18" i="31"/>
  <c r="M17" i="31"/>
  <c r="M16" i="31"/>
  <c r="M15" i="31"/>
  <c r="D10" i="31"/>
  <c r="D9" i="31"/>
  <c r="L8" i="31"/>
  <c r="D8" i="31"/>
  <c r="D7" i="31"/>
  <c r="D6" i="31"/>
  <c r="D5" i="31"/>
  <c r="D4" i="31"/>
  <c r="D3" i="31"/>
  <c r="E12" i="26"/>
  <c r="E11" i="26"/>
  <c r="E10" i="26"/>
  <c r="E9" i="26"/>
  <c r="E8" i="26"/>
  <c r="E7" i="26"/>
  <c r="E6" i="26"/>
  <c r="E5" i="26"/>
  <c r="E4" i="26"/>
  <c r="E3" i="26"/>
  <c r="G9" i="25"/>
  <c r="G8" i="25"/>
  <c r="G7" i="25"/>
  <c r="G6" i="25"/>
  <c r="G5" i="25"/>
  <c r="G4" i="25"/>
  <c r="G3" i="25"/>
  <c r="E22" i="24"/>
  <c r="E21" i="24"/>
  <c r="E20" i="24"/>
  <c r="E19" i="24"/>
  <c r="E18" i="24"/>
  <c r="E17" i="24"/>
  <c r="E16" i="24"/>
</calcChain>
</file>

<file path=xl/sharedStrings.xml><?xml version="1.0" encoding="utf-8"?>
<sst xmlns="http://schemas.openxmlformats.org/spreadsheetml/2006/main" count="2256" uniqueCount="1415">
  <si>
    <t>[표1]</t>
  </si>
  <si>
    <t>사원 관리 현황</t>
  </si>
  <si>
    <t>[표2]</t>
  </si>
  <si>
    <t>근무자료</t>
  </si>
  <si>
    <t>기준일 :</t>
  </si>
  <si>
    <t>성명</t>
  </si>
  <si>
    <t>부서명</t>
  </si>
  <si>
    <t>본봉총액</t>
  </si>
  <si>
    <t>수당</t>
  </si>
  <si>
    <t>상여급</t>
  </si>
  <si>
    <t>사원명</t>
  </si>
  <si>
    <t>입사일자</t>
  </si>
  <si>
    <t>근무</t>
  </si>
  <si>
    <t>갈석근</t>
  </si>
  <si>
    <t>임원실</t>
  </si>
  <si>
    <t>나영희</t>
  </si>
  <si>
    <t>생산부</t>
  </si>
  <si>
    <t>김원택</t>
  </si>
  <si>
    <t>기술부</t>
  </si>
  <si>
    <t>박시영</t>
  </si>
  <si>
    <t>목공순</t>
  </si>
  <si>
    <t>관리부</t>
  </si>
  <si>
    <t>임영아</t>
  </si>
  <si>
    <t>영업부</t>
  </si>
  <si>
    <t>박원점</t>
  </si>
  <si>
    <t>안효동</t>
  </si>
  <si>
    <t>염옥희</t>
  </si>
  <si>
    <t>이신세</t>
  </si>
  <si>
    <t>기획부</t>
  </si>
  <si>
    <t>우명덕</t>
  </si>
  <si>
    <t>상여급 평균</t>
  </si>
  <si>
    <t>강진성</t>
  </si>
  <si>
    <t>우산해</t>
  </si>
  <si>
    <t>[표3]</t>
    <phoneticPr fontId="1" type="noConversion"/>
  </si>
  <si>
    <t>키즈카페 이용현황</t>
    <phoneticPr fontId="1" type="noConversion"/>
  </si>
  <si>
    <t xml:space="preserve">[표4] </t>
  </si>
  <si>
    <t>완구류 매출</t>
  </si>
  <si>
    <t>이름</t>
    <phoneticPr fontId="1" type="noConversion"/>
  </si>
  <si>
    <t>입실시간</t>
  </si>
  <si>
    <t>퇴실시간</t>
  </si>
  <si>
    <t>이용시간</t>
    <phoneticPr fontId="1" type="noConversion"/>
  </si>
  <si>
    <t>제품코드</t>
  </si>
  <si>
    <t>품명</t>
  </si>
  <si>
    <t>판매량</t>
  </si>
  <si>
    <t>판매금액</t>
  </si>
  <si>
    <t>김대호</t>
    <phoneticPr fontId="1" type="noConversion"/>
  </si>
  <si>
    <t>Y201K</t>
  </si>
  <si>
    <t>곰인형</t>
  </si>
  <si>
    <t>유아영</t>
    <phoneticPr fontId="1" type="noConversion"/>
  </si>
  <si>
    <t>B450N</t>
  </si>
  <si>
    <t>놀이동산</t>
  </si>
  <si>
    <t>김서하</t>
    <phoneticPr fontId="1" type="noConversion"/>
  </si>
  <si>
    <t>Y203D</t>
  </si>
  <si>
    <t>딸랑이</t>
  </si>
  <si>
    <t>고시아</t>
    <phoneticPr fontId="1" type="noConversion"/>
  </si>
  <si>
    <t>Y012G</t>
  </si>
  <si>
    <t>꼬마인형</t>
  </si>
  <si>
    <t>안보현</t>
    <phoneticPr fontId="1" type="noConversion"/>
  </si>
  <si>
    <t>Y305K</t>
  </si>
  <si>
    <t>김주원</t>
    <phoneticPr fontId="1" type="noConversion"/>
  </si>
  <si>
    <t>Y365Y</t>
  </si>
  <si>
    <t>우유병</t>
  </si>
  <si>
    <t>이유진</t>
    <phoneticPr fontId="1" type="noConversion"/>
  </si>
  <si>
    <t>B304N</t>
  </si>
  <si>
    <t>고강민</t>
    <phoneticPr fontId="1" type="noConversion"/>
  </si>
  <si>
    <t>B123D</t>
  </si>
  <si>
    <t>[표5]</t>
  </si>
  <si>
    <t>미수금 현황</t>
  </si>
  <si>
    <t>&lt;제품 코드표&gt;</t>
  </si>
  <si>
    <t>거래처명</t>
  </si>
  <si>
    <t>품목명</t>
  </si>
  <si>
    <t>수량</t>
  </si>
  <si>
    <t>코드</t>
  </si>
  <si>
    <t>판매단가</t>
  </si>
  <si>
    <t>고려화학</t>
  </si>
  <si>
    <t>Blue</t>
  </si>
  <si>
    <t>K</t>
  </si>
  <si>
    <t>명지페인트</t>
  </si>
  <si>
    <t>Red300</t>
  </si>
  <si>
    <t>N</t>
  </si>
  <si>
    <t>삼화페인트</t>
  </si>
  <si>
    <t>Violet550</t>
  </si>
  <si>
    <t>D</t>
  </si>
  <si>
    <t xml:space="preserve">Red334 </t>
  </si>
  <si>
    <t>G</t>
  </si>
  <si>
    <t xml:space="preserve">Yellow </t>
  </si>
  <si>
    <t>Y</t>
  </si>
  <si>
    <t>Violet600</t>
  </si>
  <si>
    <t>삼화페인트 판매금액 평균</t>
    <phoneticPr fontId="1" type="noConversion"/>
  </si>
  <si>
    <t>인사고과 결과</t>
  </si>
  <si>
    <t>지점별 경영성과</t>
  </si>
  <si>
    <t>사원코드</t>
  </si>
  <si>
    <t>근태</t>
  </si>
  <si>
    <t>실적</t>
  </si>
  <si>
    <t>평가</t>
  </si>
  <si>
    <t>지점코드</t>
  </si>
  <si>
    <t>총매출액</t>
  </si>
  <si>
    <t>매출원가</t>
  </si>
  <si>
    <t>매출이익</t>
  </si>
  <si>
    <t>지역</t>
  </si>
  <si>
    <t>SG-001</t>
  </si>
  <si>
    <t>S01</t>
  </si>
  <si>
    <t>SG-002</t>
  </si>
  <si>
    <t>D02</t>
  </si>
  <si>
    <t>SG-003</t>
  </si>
  <si>
    <t>G03</t>
  </si>
  <si>
    <t>SG-004</t>
  </si>
  <si>
    <t>B04</t>
  </si>
  <si>
    <t>SG-005</t>
  </si>
  <si>
    <t>K05</t>
  </si>
  <si>
    <t>SG-006</t>
  </si>
  <si>
    <t>S06</t>
  </si>
  <si>
    <t>B07</t>
  </si>
  <si>
    <t>&lt;평가표&gt;</t>
  </si>
  <si>
    <t>평균</t>
  </si>
  <si>
    <t>[표4]</t>
  </si>
  <si>
    <t>제품 생산 현황</t>
  </si>
  <si>
    <t>[표3]</t>
  </si>
  <si>
    <t>수송 요금표</t>
  </si>
  <si>
    <t>생산기간</t>
  </si>
  <si>
    <t>생산부서</t>
  </si>
  <si>
    <t>생산량</t>
  </si>
  <si>
    <t>고객명</t>
  </si>
  <si>
    <t>종류</t>
  </si>
  <si>
    <t>단가(B)</t>
  </si>
  <si>
    <t>최종요금</t>
  </si>
  <si>
    <t>1월</t>
  </si>
  <si>
    <t xml:space="preserve"> 생산A </t>
  </si>
  <si>
    <t>김정숙</t>
  </si>
  <si>
    <t>특송</t>
  </si>
  <si>
    <t xml:space="preserve"> 생산B </t>
  </si>
  <si>
    <t>김수자</t>
  </si>
  <si>
    <t>일반</t>
  </si>
  <si>
    <t>2월</t>
  </si>
  <si>
    <t>이민정</t>
  </si>
  <si>
    <t>김영균</t>
  </si>
  <si>
    <t>3월</t>
  </si>
  <si>
    <t>박경석</t>
  </si>
  <si>
    <t>박영은</t>
  </si>
  <si>
    <t>4월</t>
  </si>
  <si>
    <t>생산량 합계</t>
  </si>
  <si>
    <t>표준편차</t>
  </si>
  <si>
    <t>병원환자현황</t>
  </si>
  <si>
    <t>이름</t>
  </si>
  <si>
    <t>주민등록번호</t>
  </si>
  <si>
    <t>가족수</t>
  </si>
  <si>
    <t>성별</t>
  </si>
  <si>
    <t>생년월일</t>
  </si>
  <si>
    <t>김민국</t>
  </si>
  <si>
    <t>780723-106****</t>
    <phoneticPr fontId="1" type="noConversion"/>
  </si>
  <si>
    <t>김수영</t>
  </si>
  <si>
    <t>010125-326****</t>
  </si>
  <si>
    <t>김영숙</t>
  </si>
  <si>
    <t>851120-215****</t>
    <phoneticPr fontId="1" type="noConversion"/>
  </si>
  <si>
    <t>김영한</t>
  </si>
  <si>
    <t>871230-112****</t>
    <phoneticPr fontId="1" type="noConversion"/>
  </si>
  <si>
    <t>남시정</t>
  </si>
  <si>
    <t>790519-178****</t>
    <phoneticPr fontId="1" type="noConversion"/>
  </si>
  <si>
    <t>민형자</t>
  </si>
  <si>
    <t>010706-468****</t>
  </si>
  <si>
    <t>출석현황</t>
  </si>
  <si>
    <t>국가별 정보</t>
  </si>
  <si>
    <t>1주차</t>
  </si>
  <si>
    <t>2주차</t>
  </si>
  <si>
    <t>3주차</t>
  </si>
  <si>
    <t>출석</t>
  </si>
  <si>
    <t>국가</t>
  </si>
  <si>
    <t>수도</t>
  </si>
  <si>
    <t>백성수</t>
  </si>
  <si>
    <t>O</t>
  </si>
  <si>
    <t>Korea</t>
  </si>
  <si>
    <t>Seoul</t>
  </si>
  <si>
    <t>박윤지</t>
  </si>
  <si>
    <t>Greece</t>
  </si>
  <si>
    <t>Athens</t>
  </si>
  <si>
    <t>이주호</t>
  </si>
  <si>
    <t>Ghana</t>
  </si>
  <si>
    <t>Accra</t>
  </si>
  <si>
    <t>윤솔아</t>
  </si>
  <si>
    <t>Japan</t>
  </si>
  <si>
    <t>Tokyo</t>
  </si>
  <si>
    <t>김주혁</t>
  </si>
  <si>
    <t>France</t>
  </si>
  <si>
    <t>Paris</t>
  </si>
  <si>
    <t>이하늘</t>
  </si>
  <si>
    <t>Brazil</t>
  </si>
  <si>
    <t>Brasilia</t>
  </si>
  <si>
    <t>박선아</t>
  </si>
  <si>
    <t>Chile</t>
  </si>
  <si>
    <t>Santiago</t>
  </si>
  <si>
    <t>조윤준</t>
  </si>
  <si>
    <t>Russia</t>
  </si>
  <si>
    <t>Moskva</t>
  </si>
  <si>
    <t>박종연</t>
  </si>
  <si>
    <t>Taiwan</t>
  </si>
  <si>
    <t>Taipei</t>
  </si>
  <si>
    <t>임원희</t>
  </si>
  <si>
    <t>Egypt</t>
  </si>
  <si>
    <t>Cairo</t>
  </si>
  <si>
    <t>승진시험 결과</t>
    <phoneticPr fontId="1" type="noConversion"/>
  </si>
  <si>
    <t>포인트적립 현황</t>
  </si>
  <si>
    <t>부서명</t>
    <phoneticPr fontId="1" type="noConversion"/>
  </si>
  <si>
    <t>근태</t>
    <phoneticPr fontId="1" type="noConversion"/>
  </si>
  <si>
    <t>시험</t>
    <phoneticPr fontId="1" type="noConversion"/>
  </si>
  <si>
    <t>가입년도</t>
  </si>
  <si>
    <t>구매횟수</t>
  </si>
  <si>
    <t>적립포인트</t>
  </si>
  <si>
    <t>고객코드</t>
  </si>
  <si>
    <t>최영진</t>
    <phoneticPr fontId="1" type="noConversion"/>
  </si>
  <si>
    <t>기획</t>
    <phoneticPr fontId="1" type="noConversion"/>
  </si>
  <si>
    <t>2018년</t>
  </si>
  <si>
    <t xml:space="preserve"> HSP-001 </t>
  </si>
  <si>
    <t>유재석</t>
    <phoneticPr fontId="1" type="noConversion"/>
  </si>
  <si>
    <t>대리</t>
    <phoneticPr fontId="1" type="noConversion"/>
  </si>
  <si>
    <t>2016년</t>
  </si>
  <si>
    <t xml:space="preserve"> HSP-002 </t>
  </si>
  <si>
    <t>강연성</t>
    <phoneticPr fontId="1" type="noConversion"/>
  </si>
  <si>
    <t>마케팅</t>
    <phoneticPr fontId="1" type="noConversion"/>
  </si>
  <si>
    <t>2019년</t>
  </si>
  <si>
    <t xml:space="preserve"> HSP-003 </t>
  </si>
  <si>
    <t>박하나</t>
    <phoneticPr fontId="1" type="noConversion"/>
  </si>
  <si>
    <t>2015년</t>
  </si>
  <si>
    <t xml:space="preserve"> HSP-004 </t>
  </si>
  <si>
    <t>김경일</t>
    <phoneticPr fontId="1" type="noConversion"/>
  </si>
  <si>
    <t>영업</t>
    <phoneticPr fontId="1" type="noConversion"/>
  </si>
  <si>
    <t>2017년</t>
  </si>
  <si>
    <t xml:space="preserve"> HSP-005 </t>
  </si>
  <si>
    <t>김진희</t>
    <phoneticPr fontId="1" type="noConversion"/>
  </si>
  <si>
    <t xml:space="preserve"> HSP-006 </t>
  </si>
  <si>
    <t>임성식</t>
    <phoneticPr fontId="1" type="noConversion"/>
  </si>
  <si>
    <t xml:space="preserve"> HSP-007 </t>
  </si>
  <si>
    <t>승진율</t>
    <phoneticPr fontId="1" type="noConversion"/>
  </si>
  <si>
    <t>적립포인트가 가장 많은 고객</t>
  </si>
  <si>
    <t>시험접수현황</t>
  </si>
  <si>
    <t>시험일자</t>
  </si>
  <si>
    <t>접수번호</t>
  </si>
  <si>
    <t>시험요일</t>
  </si>
  <si>
    <t>제주</t>
  </si>
  <si>
    <t>강릉</t>
  </si>
  <si>
    <t>부산</t>
  </si>
  <si>
    <t>목포</t>
  </si>
  <si>
    <t>청주</t>
  </si>
  <si>
    <t>상주</t>
  </si>
  <si>
    <t>창원</t>
  </si>
  <si>
    <t>무주</t>
  </si>
  <si>
    <t xml:space="preserve">[표1] </t>
  </si>
  <si>
    <t>관리부 자녀 현황</t>
  </si>
  <si>
    <t>입사 지원자 현황</t>
  </si>
  <si>
    <t>번호</t>
  </si>
  <si>
    <t>요일</t>
  </si>
  <si>
    <t>김은소</t>
  </si>
  <si>
    <t>김정아</t>
  </si>
  <si>
    <t>951011-219****</t>
  </si>
  <si>
    <t>박오환</t>
  </si>
  <si>
    <t>김현숙</t>
  </si>
  <si>
    <t>011210-418****</t>
  </si>
  <si>
    <t>남현우</t>
  </si>
  <si>
    <t>박진만</t>
  </si>
  <si>
    <t>910221-118****</t>
  </si>
  <si>
    <t>최수현</t>
  </si>
  <si>
    <t>신민식</t>
  </si>
  <si>
    <t>001211-302****</t>
  </si>
  <si>
    <t>김슬기</t>
  </si>
  <si>
    <t>이진구</t>
  </si>
  <si>
    <t>940211-114****</t>
  </si>
  <si>
    <t>서인국</t>
  </si>
  <si>
    <t>임경호</t>
  </si>
  <si>
    <t>960501-127****</t>
  </si>
  <si>
    <t>박영철</t>
  </si>
  <si>
    <t>최시아</t>
  </si>
  <si>
    <t>930501-127****</t>
  </si>
  <si>
    <t>직원 승진시험 현황</t>
    <phoneticPr fontId="1" type="noConversion"/>
  </si>
  <si>
    <t>소속</t>
  </si>
  <si>
    <t>영어</t>
  </si>
  <si>
    <t>전산</t>
  </si>
  <si>
    <t>합계</t>
  </si>
  <si>
    <t>김진국</t>
  </si>
  <si>
    <t>경리부</t>
  </si>
  <si>
    <t>박동희</t>
  </si>
  <si>
    <t>서영수</t>
  </si>
  <si>
    <t>강남영</t>
  </si>
  <si>
    <t>명운수</t>
  </si>
  <si>
    <t>이성철</t>
  </si>
  <si>
    <t>김소연</t>
  </si>
  <si>
    <t>조건에 맞는 평균</t>
    <phoneticPr fontId="1" type="noConversion"/>
  </si>
  <si>
    <t>최고수</t>
  </si>
  <si>
    <t>고객관리현황</t>
  </si>
  <si>
    <t xml:space="preserve">[표5] </t>
  </si>
  <si>
    <t>용기별 적재 할당계획</t>
  </si>
  <si>
    <t>구입수량</t>
  </si>
  <si>
    <t>등급</t>
  </si>
  <si>
    <t>구입총액</t>
  </si>
  <si>
    <t>월</t>
  </si>
  <si>
    <t>저장 수량</t>
  </si>
  <si>
    <t>하루 사용량</t>
  </si>
  <si>
    <t>일수(나머지)</t>
  </si>
  <si>
    <t>HS03</t>
  </si>
  <si>
    <t>BC02</t>
  </si>
  <si>
    <t>골드</t>
  </si>
  <si>
    <t>BS01</t>
  </si>
  <si>
    <t>실버</t>
  </si>
  <si>
    <t>CU02</t>
  </si>
  <si>
    <t>KY01</t>
  </si>
  <si>
    <t>5월</t>
  </si>
  <si>
    <t>JS02</t>
  </si>
  <si>
    <t>6월</t>
  </si>
  <si>
    <t>LU03</t>
  </si>
  <si>
    <t>구입빈도 높은 구입총액 합계</t>
  </si>
  <si>
    <t>판매 실적 대비표</t>
  </si>
  <si>
    <t>학년</t>
  </si>
  <si>
    <t>국어</t>
  </si>
  <si>
    <t>수학</t>
  </si>
  <si>
    <t>김수정</t>
  </si>
  <si>
    <t>OO영업부</t>
  </si>
  <si>
    <t>김병천</t>
  </si>
  <si>
    <t>박정호</t>
  </si>
  <si>
    <t>QQ영업부</t>
  </si>
  <si>
    <t>구자길</t>
  </si>
  <si>
    <t>최아름</t>
  </si>
  <si>
    <t>PP영업부</t>
  </si>
  <si>
    <t>소재광</t>
  </si>
  <si>
    <t>박진수</t>
  </si>
  <si>
    <t>고숙경</t>
  </si>
  <si>
    <t>전용철</t>
  </si>
  <si>
    <t>권민수</t>
  </si>
  <si>
    <t>김완규</t>
  </si>
  <si>
    <t>전희주</t>
  </si>
  <si>
    <t>오원택</t>
  </si>
  <si>
    <t>박상훈</t>
  </si>
  <si>
    <t>류큰별</t>
  </si>
  <si>
    <t xml:space="preserve">[표3] </t>
  </si>
  <si>
    <t>학과별 취업현황</t>
  </si>
  <si>
    <t>100m 기록</t>
  </si>
  <si>
    <t>계열</t>
  </si>
  <si>
    <t>학과별</t>
  </si>
  <si>
    <t>취업률(%)</t>
  </si>
  <si>
    <t>반</t>
  </si>
  <si>
    <t>기록</t>
  </si>
  <si>
    <t>순위</t>
  </si>
  <si>
    <t>자연</t>
  </si>
  <si>
    <t>기계과</t>
  </si>
  <si>
    <t>이경환</t>
  </si>
  <si>
    <t>공학</t>
  </si>
  <si>
    <t>물리학과</t>
  </si>
  <si>
    <t>김한순</t>
  </si>
  <si>
    <t>화학과</t>
  </si>
  <si>
    <t>강영택</t>
  </si>
  <si>
    <t>건축과</t>
  </si>
  <si>
    <t>조광희</t>
  </si>
  <si>
    <t>토목과</t>
  </si>
  <si>
    <t>한정휴</t>
  </si>
  <si>
    <t>미생물학과</t>
  </si>
  <si>
    <t>&lt;조건&gt;</t>
    <phoneticPr fontId="1" type="noConversion"/>
  </si>
  <si>
    <t>김선호</t>
  </si>
  <si>
    <t>컴퓨터과</t>
  </si>
  <si>
    <t>정경호</t>
  </si>
  <si>
    <t>공학계열 취업률 평균</t>
  </si>
  <si>
    <t>문세윤</t>
  </si>
  <si>
    <t>상품구매 내역</t>
  </si>
  <si>
    <t>대리점</t>
  </si>
  <si>
    <t>상품코드</t>
  </si>
  <si>
    <t>상품명</t>
  </si>
  <si>
    <t>단가</t>
  </si>
  <si>
    <t>금액</t>
  </si>
  <si>
    <t>영등포</t>
  </si>
  <si>
    <t>MW01</t>
  </si>
  <si>
    <t>마우스</t>
  </si>
  <si>
    <t>용산</t>
  </si>
  <si>
    <t>MI01</t>
  </si>
  <si>
    <t>메인보드</t>
  </si>
  <si>
    <t>명동</t>
  </si>
  <si>
    <t>MI07</t>
  </si>
  <si>
    <t>MD02</t>
  </si>
  <si>
    <t>모뎀</t>
  </si>
  <si>
    <t>MW02</t>
  </si>
  <si>
    <t>HD07</t>
  </si>
  <si>
    <t>하드디스크</t>
  </si>
  <si>
    <t>HD05</t>
  </si>
  <si>
    <t>KB03</t>
  </si>
  <si>
    <t>키보드</t>
  </si>
  <si>
    <t>KB05</t>
  </si>
  <si>
    <t>MW03</t>
  </si>
  <si>
    <t>&lt;상품구성표&gt;</t>
  </si>
  <si>
    <t>MW</t>
  </si>
  <si>
    <t>MI</t>
  </si>
  <si>
    <t>MD</t>
  </si>
  <si>
    <t>KB</t>
  </si>
  <si>
    <t>HD</t>
  </si>
  <si>
    <t>경매 현황</t>
  </si>
  <si>
    <t>사원별 판매 현황</t>
  </si>
  <si>
    <t>품목</t>
  </si>
  <si>
    <t>입찰가</t>
  </si>
  <si>
    <t>낙찰가</t>
  </si>
  <si>
    <t>비고</t>
  </si>
  <si>
    <t>영업소</t>
  </si>
  <si>
    <t>결과</t>
  </si>
  <si>
    <t>공책A</t>
  </si>
  <si>
    <t>박성호</t>
  </si>
  <si>
    <t>경기</t>
  </si>
  <si>
    <t>연필A</t>
  </si>
  <si>
    <t>김현승</t>
  </si>
  <si>
    <t>대구</t>
  </si>
  <si>
    <t>게임A</t>
  </si>
  <si>
    <t>손정호</t>
  </si>
  <si>
    <t>인천</t>
  </si>
  <si>
    <t>연필B</t>
  </si>
  <si>
    <t>강만식</t>
  </si>
  <si>
    <t>게임B</t>
  </si>
  <si>
    <t>최기정</t>
  </si>
  <si>
    <t>게임C</t>
  </si>
  <si>
    <t>하경희</t>
  </si>
  <si>
    <t>연필C</t>
  </si>
  <si>
    <t>임정희</t>
  </si>
  <si>
    <t>공책B</t>
  </si>
  <si>
    <t>김상욱</t>
  </si>
  <si>
    <t>공책C</t>
  </si>
  <si>
    <t>연필D</t>
  </si>
  <si>
    <t>100m 달리기 결과</t>
  </si>
  <si>
    <t>직원 근무 평가</t>
  </si>
  <si>
    <t>참가번호</t>
  </si>
  <si>
    <t>기록(초)</t>
  </si>
  <si>
    <t>입사일</t>
  </si>
  <si>
    <t>근무점수</t>
  </si>
  <si>
    <t>서울</t>
  </si>
  <si>
    <t>신정희</t>
  </si>
  <si>
    <t>김용태</t>
  </si>
  <si>
    <t>김진영</t>
  </si>
  <si>
    <t>유현숙</t>
  </si>
  <si>
    <t>광주</t>
  </si>
  <si>
    <t>최정렬</t>
  </si>
  <si>
    <t>충남</t>
  </si>
  <si>
    <t>강창희</t>
  </si>
  <si>
    <t>경남</t>
  </si>
  <si>
    <t>천영주</t>
  </si>
  <si>
    <t>박인수</t>
  </si>
  <si>
    <t xml:space="preserve"> 전자상거래사 시험 성적 </t>
  </si>
  <si>
    <t>직업</t>
  </si>
  <si>
    <t>필기시험</t>
  </si>
  <si>
    <t>실기시험</t>
  </si>
  <si>
    <t>합격여부</t>
  </si>
  <si>
    <t>70점대</t>
    <phoneticPr fontId="1" type="noConversion"/>
  </si>
  <si>
    <t>김승진</t>
  </si>
  <si>
    <t>공무원</t>
  </si>
  <si>
    <t>불합격</t>
  </si>
  <si>
    <t>이소라</t>
  </si>
  <si>
    <t>회사원</t>
  </si>
  <si>
    <t>최승엽</t>
  </si>
  <si>
    <t>군인</t>
  </si>
  <si>
    <t>합격</t>
  </si>
  <si>
    <t>이유리</t>
  </si>
  <si>
    <t>의사</t>
  </si>
  <si>
    <t>김동철</t>
  </si>
  <si>
    <t>교사</t>
  </si>
  <si>
    <t>하진호</t>
  </si>
  <si>
    <t>이미수</t>
  </si>
  <si>
    <t>박인호</t>
  </si>
  <si>
    <t>최진유</t>
  </si>
  <si>
    <t>학생</t>
  </si>
  <si>
    <t>합격한 학생의 평균</t>
  </si>
  <si>
    <t>수학경시대회</t>
  </si>
  <si>
    <t xml:space="preserve">[표2] </t>
  </si>
  <si>
    <t>사원별 판매실적표</t>
  </si>
  <si>
    <t>응시번호</t>
  </si>
  <si>
    <t>점수</t>
  </si>
  <si>
    <t>수상여부</t>
  </si>
  <si>
    <t>전반기</t>
  </si>
  <si>
    <t>후반기</t>
  </si>
  <si>
    <t>총판매량</t>
  </si>
  <si>
    <t>SE-01</t>
  </si>
  <si>
    <t>SE-02</t>
  </si>
  <si>
    <t>SE-03</t>
  </si>
  <si>
    <t>HA-01</t>
  </si>
  <si>
    <t>HA-02</t>
  </si>
  <si>
    <t>HA-03</t>
  </si>
  <si>
    <t>MA-01</t>
  </si>
  <si>
    <t>조건에 맞는 총판매량 평균</t>
  </si>
  <si>
    <t>신제품 판매 현황</t>
  </si>
  <si>
    <t>기부현황</t>
  </si>
  <si>
    <t>지점명</t>
  </si>
  <si>
    <t>고객번호</t>
  </si>
  <si>
    <t>구매금액</t>
  </si>
  <si>
    <t>기부</t>
  </si>
  <si>
    <t>나유미</t>
  </si>
  <si>
    <t>중부</t>
  </si>
  <si>
    <t>A-001</t>
  </si>
  <si>
    <t>김재덕</t>
  </si>
  <si>
    <t>김호정</t>
  </si>
  <si>
    <t>남부</t>
  </si>
  <si>
    <t>A-002</t>
  </si>
  <si>
    <t>신애라</t>
  </si>
  <si>
    <t>강호동</t>
  </si>
  <si>
    <t>북부</t>
  </si>
  <si>
    <t>A-003</t>
  </si>
  <si>
    <t>김새연</t>
  </si>
  <si>
    <t>김기탁</t>
  </si>
  <si>
    <t>A-004</t>
  </si>
  <si>
    <t>이학범</t>
  </si>
  <si>
    <t>남영주</t>
  </si>
  <si>
    <t>A-005</t>
  </si>
  <si>
    <t>유예소</t>
  </si>
  <si>
    <t>성우철</t>
  </si>
  <si>
    <t>A-006</t>
  </si>
  <si>
    <t>조재호</t>
  </si>
  <si>
    <t>도지원</t>
  </si>
  <si>
    <t>A-007</t>
  </si>
  <si>
    <t>김서하</t>
  </si>
  <si>
    <t>임수인</t>
  </si>
  <si>
    <t>A-008</t>
  </si>
  <si>
    <t>안창림</t>
  </si>
  <si>
    <t>태현실</t>
  </si>
  <si>
    <t>A-009</t>
  </si>
  <si>
    <t>박은빈</t>
  </si>
  <si>
    <t>중부판매금액</t>
  </si>
  <si>
    <t>&lt;기부구분표&gt;</t>
  </si>
  <si>
    <t>이상</t>
  </si>
  <si>
    <t>미만</t>
  </si>
  <si>
    <t>사원 급여 현황</t>
  </si>
  <si>
    <t>★</t>
  </si>
  <si>
    <t>급여</t>
  </si>
  <si>
    <t>★★</t>
  </si>
  <si>
    <t>홍기남</t>
  </si>
  <si>
    <t>★★★</t>
  </si>
  <si>
    <t>이기자</t>
  </si>
  <si>
    <t>총무부</t>
  </si>
  <si>
    <t>★★★★</t>
  </si>
  <si>
    <t>차후서</t>
  </si>
  <si>
    <t>인사부</t>
  </si>
  <si>
    <t>★★★★★</t>
  </si>
  <si>
    <t>허인기</t>
  </si>
  <si>
    <t>김인자</t>
  </si>
  <si>
    <t>박혁제</t>
  </si>
  <si>
    <t>김순례</t>
  </si>
  <si>
    <t>우인철</t>
  </si>
  <si>
    <t>개발부</t>
  </si>
  <si>
    <t>유철민</t>
  </si>
  <si>
    <t>기획부 제외 평균</t>
  </si>
  <si>
    <t>운행정보</t>
  </si>
  <si>
    <t>남산㈜ 승진시험 성적 현황</t>
  </si>
  <si>
    <t>구분</t>
  </si>
  <si>
    <t>출발시간</t>
  </si>
  <si>
    <t>도착시간</t>
  </si>
  <si>
    <t>주행기록</t>
  </si>
  <si>
    <t>모범택시</t>
  </si>
  <si>
    <t>하나자동차</t>
  </si>
  <si>
    <t>김명훈</t>
  </si>
  <si>
    <t>공항버스</t>
  </si>
  <si>
    <t>서태훈</t>
  </si>
  <si>
    <t>개인택시</t>
  </si>
  <si>
    <t>강수현</t>
  </si>
  <si>
    <t>국민자동차</t>
  </si>
  <si>
    <t>정미숙</t>
  </si>
  <si>
    <t>스쿨버스</t>
  </si>
  <si>
    <t>김보람</t>
  </si>
  <si>
    <t>대한자동차</t>
  </si>
  <si>
    <t>최정민</t>
  </si>
  <si>
    <t>마을버스</t>
  </si>
  <si>
    <t>합격자수</t>
    <phoneticPr fontId="1" type="noConversion"/>
  </si>
  <si>
    <t>급여 현황</t>
  </si>
  <si>
    <t xml:space="preserve"> 교양 점수 현황</t>
  </si>
  <si>
    <t>직위</t>
  </si>
  <si>
    <t>호봉</t>
  </si>
  <si>
    <t>근속기간</t>
  </si>
  <si>
    <t>기본급</t>
  </si>
  <si>
    <t>학과</t>
  </si>
  <si>
    <t>사원</t>
  </si>
  <si>
    <t>김혜자</t>
  </si>
  <si>
    <t>과장</t>
  </si>
  <si>
    <t>최불암</t>
  </si>
  <si>
    <t>전현수</t>
  </si>
  <si>
    <t>박미선</t>
  </si>
  <si>
    <t>하현호</t>
  </si>
  <si>
    <t>경영과</t>
  </si>
  <si>
    <t>대리</t>
  </si>
  <si>
    <t>허영란</t>
  </si>
  <si>
    <t>강남길</t>
  </si>
  <si>
    <t>박희선</t>
  </si>
  <si>
    <t>신혜선</t>
  </si>
  <si>
    <t>엄정희</t>
  </si>
  <si>
    <t>표인봉</t>
  </si>
  <si>
    <t>이성식</t>
  </si>
  <si>
    <t>이봉주</t>
  </si>
  <si>
    <t>김영희</t>
  </si>
  <si>
    <t>기본급 차이</t>
    <phoneticPr fontId="1" type="noConversion"/>
  </si>
  <si>
    <t>영어평균</t>
  </si>
  <si>
    <t>음악경연대회 결과</t>
  </si>
  <si>
    <t>김한국</t>
  </si>
  <si>
    <t>남</t>
  </si>
  <si>
    <t>정미애</t>
  </si>
  <si>
    <t>여</t>
  </si>
  <si>
    <t>강현태</t>
  </si>
  <si>
    <t>강수정</t>
  </si>
  <si>
    <t>최현우</t>
  </si>
  <si>
    <t>박미정</t>
  </si>
  <si>
    <t>안혁진</t>
  </si>
  <si>
    <t>장학금</t>
  </si>
  <si>
    <t xml:space="preserve">인사 자료 </t>
  </si>
  <si>
    <t>평점</t>
  </si>
  <si>
    <t>박성재</t>
  </si>
  <si>
    <t>김아랑</t>
  </si>
  <si>
    <t>법학과</t>
  </si>
  <si>
    <t>최정재</t>
  </si>
  <si>
    <t>한성구</t>
  </si>
  <si>
    <t>정효주</t>
  </si>
  <si>
    <t>김정렬</t>
  </si>
  <si>
    <t>마성철</t>
  </si>
  <si>
    <t>강신장</t>
  </si>
  <si>
    <t>심마음</t>
  </si>
  <si>
    <t>서운해</t>
  </si>
  <si>
    <t>이향기</t>
  </si>
  <si>
    <t>80점 이상 사원수</t>
    <phoneticPr fontId="1" type="noConversion"/>
  </si>
  <si>
    <t>법학과 고학년 평균</t>
  </si>
  <si>
    <t>이동준</t>
  </si>
  <si>
    <t>사원 현황</t>
  </si>
  <si>
    <t>근무평가표</t>
  </si>
  <si>
    <t>사원번호</t>
  </si>
  <si>
    <t>업무</t>
  </si>
  <si>
    <t>총점</t>
  </si>
  <si>
    <t>A-23</t>
  </si>
  <si>
    <t>배순용</t>
  </si>
  <si>
    <t>김정훈</t>
  </si>
  <si>
    <t>B-34</t>
  </si>
  <si>
    <t>이길순</t>
  </si>
  <si>
    <t>오석현</t>
  </si>
  <si>
    <t>C-11</t>
  </si>
  <si>
    <t>하길주</t>
  </si>
  <si>
    <t>이영선</t>
  </si>
  <si>
    <t>B-44</t>
  </si>
  <si>
    <t>이선호</t>
  </si>
  <si>
    <t>임현재</t>
  </si>
  <si>
    <t>C-22</t>
  </si>
  <si>
    <t>강성수</t>
  </si>
  <si>
    <t>남정왕</t>
  </si>
  <si>
    <t>A-32</t>
  </si>
  <si>
    <t>김보견</t>
  </si>
  <si>
    <t>고인숙</t>
  </si>
  <si>
    <t>B-13</t>
  </si>
  <si>
    <t>천수만</t>
  </si>
  <si>
    <t>황정은</t>
  </si>
  <si>
    <t>A-21</t>
  </si>
  <si>
    <t>이성수</t>
  </si>
  <si>
    <t>성시율</t>
  </si>
  <si>
    <t>회원 관리 현황</t>
  </si>
  <si>
    <t>여사원 평균</t>
    <phoneticPr fontId="1" type="noConversion"/>
  </si>
  <si>
    <t>회원명</t>
  </si>
  <si>
    <t>가입일</t>
  </si>
  <si>
    <t>가입한요일</t>
  </si>
  <si>
    <t>&lt;요일구분표&gt;</t>
  </si>
  <si>
    <t>이상희</t>
  </si>
  <si>
    <t>월요일</t>
  </si>
  <si>
    <t>화요일</t>
  </si>
  <si>
    <t>수요일</t>
  </si>
  <si>
    <t>목요일</t>
  </si>
  <si>
    <t>김보연</t>
  </si>
  <si>
    <t>금요일</t>
  </si>
  <si>
    <t>신정아</t>
  </si>
  <si>
    <t>토요일</t>
  </si>
  <si>
    <t>이성미</t>
  </si>
  <si>
    <t>일요일</t>
  </si>
  <si>
    <t>판매현황</t>
  </si>
  <si>
    <t>판매 현황</t>
  </si>
  <si>
    <t>판매일</t>
  </si>
  <si>
    <t>판매요일</t>
  </si>
  <si>
    <t>판매가</t>
  </si>
  <si>
    <t>매입수량</t>
  </si>
  <si>
    <t>매입처</t>
  </si>
  <si>
    <t>TV</t>
  </si>
  <si>
    <t>A-30101</t>
  </si>
  <si>
    <t>현대상사</t>
  </si>
  <si>
    <t>청소기</t>
  </si>
  <si>
    <t>A-30102</t>
  </si>
  <si>
    <t>대림상사</t>
  </si>
  <si>
    <t>선풍기</t>
  </si>
  <si>
    <t>A-30103</t>
  </si>
  <si>
    <t>동아상사</t>
  </si>
  <si>
    <t>삼성상사</t>
  </si>
  <si>
    <t>냉장고</t>
  </si>
  <si>
    <t>A-30104</t>
  </si>
  <si>
    <t>세탁기</t>
  </si>
  <si>
    <t>B-22100</t>
  </si>
  <si>
    <t>삼성-대림 수량 차이</t>
    <phoneticPr fontId="1" type="noConversion"/>
  </si>
  <si>
    <t>B-22101</t>
  </si>
  <si>
    <t>B-22102</t>
  </si>
  <si>
    <t>B-22103</t>
  </si>
  <si>
    <t>C-34001</t>
  </si>
  <si>
    <t>생산 현황</t>
  </si>
  <si>
    <t>엑스트라 출연일지</t>
  </si>
  <si>
    <t>공장</t>
  </si>
  <si>
    <t>총생산량</t>
  </si>
  <si>
    <t>문제1</t>
  </si>
  <si>
    <t>문제2</t>
  </si>
  <si>
    <t>문제3</t>
  </si>
  <si>
    <t>문제4</t>
  </si>
  <si>
    <t>문제5</t>
  </si>
  <si>
    <t>1공장</t>
  </si>
  <si>
    <t>이상철</t>
  </si>
  <si>
    <t>○</t>
  </si>
  <si>
    <t>2공장</t>
  </si>
  <si>
    <t>김훈영</t>
  </si>
  <si>
    <t>3공장</t>
  </si>
  <si>
    <t>한철진</t>
  </si>
  <si>
    <t>4공장</t>
  </si>
  <si>
    <t>이방자</t>
  </si>
  <si>
    <t>5공장</t>
  </si>
  <si>
    <t>김용인</t>
  </si>
  <si>
    <t>6공장</t>
  </si>
  <si>
    <t>7공장</t>
  </si>
  <si>
    <t>8공장</t>
  </si>
  <si>
    <t>생산량이 가장 많은 공장</t>
  </si>
  <si>
    <t>1사분기 영업 실적</t>
  </si>
  <si>
    <t>사번</t>
  </si>
  <si>
    <t>부서</t>
  </si>
  <si>
    <t>김사원</t>
  </si>
  <si>
    <t>영업2부</t>
  </si>
  <si>
    <t>김흥부</t>
  </si>
  <si>
    <t>노지심</t>
  </si>
  <si>
    <t>영업1부</t>
  </si>
  <si>
    <t>송치윤</t>
  </si>
  <si>
    <t>영업4부</t>
  </si>
  <si>
    <t>이관우</t>
  </si>
  <si>
    <t>영업3부</t>
  </si>
  <si>
    <t>이수진</t>
  </si>
  <si>
    <t>표준편차</t>
    <phoneticPr fontId="1" type="noConversion"/>
  </si>
  <si>
    <t>사원관리</t>
  </si>
  <si>
    <t>시험 결과</t>
  </si>
  <si>
    <t>1, 3반 최저 점수 평균</t>
    <phoneticPr fontId="1" type="noConversion"/>
  </si>
  <si>
    <t>A-1529</t>
  </si>
  <si>
    <t>김준용</t>
  </si>
  <si>
    <t>정다운</t>
  </si>
  <si>
    <t>2반</t>
  </si>
  <si>
    <t>B-6011</t>
  </si>
  <si>
    <t>이경실</t>
  </si>
  <si>
    <t>이대로</t>
  </si>
  <si>
    <t>3반</t>
  </si>
  <si>
    <t>A-2768</t>
  </si>
  <si>
    <t>허안주</t>
  </si>
  <si>
    <t>김민정</t>
  </si>
  <si>
    <t>1반</t>
  </si>
  <si>
    <t>A-0644</t>
  </si>
  <si>
    <t>최고집</t>
  </si>
  <si>
    <t>B-9537</t>
  </si>
  <si>
    <t>고강민</t>
  </si>
  <si>
    <t>안혜경</t>
  </si>
  <si>
    <t>B-2436</t>
  </si>
  <si>
    <t>김민경</t>
  </si>
  <si>
    <t>조신수</t>
  </si>
  <si>
    <t>A-8167</t>
  </si>
  <si>
    <t>한상현</t>
  </si>
  <si>
    <t>정성민</t>
  </si>
  <si>
    <t>A-3551</t>
  </si>
  <si>
    <t>김단희</t>
  </si>
  <si>
    <t>주지훈</t>
  </si>
  <si>
    <t>B-0472</t>
  </si>
  <si>
    <t>이동엽</t>
  </si>
  <si>
    <t>박성은</t>
  </si>
  <si>
    <t>제품판매현황</t>
  </si>
  <si>
    <t>하프마라톤 결과</t>
  </si>
  <si>
    <t>제품명</t>
  </si>
  <si>
    <t>총판매액</t>
  </si>
  <si>
    <t>선수번호</t>
  </si>
  <si>
    <t>나이</t>
  </si>
  <si>
    <t>냉장</t>
  </si>
  <si>
    <t>생쫄면</t>
  </si>
  <si>
    <t>춘천</t>
  </si>
  <si>
    <t>가락우동</t>
  </si>
  <si>
    <t>영월</t>
  </si>
  <si>
    <t>냉동</t>
  </si>
  <si>
    <t>군만두</t>
  </si>
  <si>
    <t>수제비</t>
  </si>
  <si>
    <t>평창</t>
  </si>
  <si>
    <t>핫도그</t>
  </si>
  <si>
    <t>피자</t>
  </si>
  <si>
    <t>고성</t>
  </si>
  <si>
    <t>치킨너겟</t>
  </si>
  <si>
    <t>떡볶이</t>
  </si>
  <si>
    <t>쌀국수</t>
  </si>
  <si>
    <t>판매량 10 이상 20 미만인 판매 건수 비율</t>
  </si>
  <si>
    <t>가장 빠른 기록</t>
  </si>
  <si>
    <t>회원관리현황</t>
  </si>
  <si>
    <t>회원코드</t>
  </si>
  <si>
    <t>1-K-320</t>
  </si>
  <si>
    <t xml:space="preserve"> 정회원 </t>
  </si>
  <si>
    <t>3-S-966</t>
  </si>
  <si>
    <t xml:space="preserve"> 준회원 </t>
  </si>
  <si>
    <t>8-B-415</t>
  </si>
  <si>
    <t>6-B-527</t>
  </si>
  <si>
    <t>2-S-605</t>
  </si>
  <si>
    <t>3-B-012</t>
  </si>
  <si>
    <t>9-K-048</t>
  </si>
  <si>
    <t>4-K-213</t>
  </si>
  <si>
    <t>&lt;지역코드표&gt;</t>
  </si>
  <si>
    <t>5-S-217</t>
  </si>
  <si>
    <t>S</t>
  </si>
  <si>
    <t>B</t>
  </si>
  <si>
    <t>5-B-309</t>
  </si>
  <si>
    <t>독서실 이용현황</t>
  </si>
  <si>
    <t>부동산 투자현황</t>
  </si>
  <si>
    <t>총이용시간</t>
  </si>
  <si>
    <t>면적</t>
  </si>
  <si>
    <t>보증금</t>
  </si>
  <si>
    <t>월임대료</t>
  </si>
  <si>
    <t>실투자금액</t>
  </si>
  <si>
    <t>내과</t>
  </si>
  <si>
    <t>조경원</t>
  </si>
  <si>
    <t>소아과</t>
  </si>
  <si>
    <t>이천수</t>
  </si>
  <si>
    <t>안과</t>
  </si>
  <si>
    <t>박정연</t>
  </si>
  <si>
    <t>정형외과</t>
  </si>
  <si>
    <t>김종현</t>
  </si>
  <si>
    <t>권민서</t>
  </si>
  <si>
    <t>한상민</t>
  </si>
  <si>
    <t>최연재</t>
  </si>
  <si>
    <t>유현진</t>
  </si>
  <si>
    <t>소아과의 실투자금액 평균</t>
  </si>
  <si>
    <t>컴활2급 시험 결과</t>
  </si>
  <si>
    <t>제품구매현황</t>
  </si>
  <si>
    <t>수험번호</t>
  </si>
  <si>
    <t>컴퓨터일반</t>
  </si>
  <si>
    <t>엑셀</t>
  </si>
  <si>
    <t>주문수량</t>
  </si>
  <si>
    <t>본사보유량</t>
  </si>
  <si>
    <t>매장요청량</t>
  </si>
  <si>
    <t>구매예정수량</t>
  </si>
  <si>
    <t>S-120-D</t>
  </si>
  <si>
    <t>G-430-F</t>
  </si>
  <si>
    <t>A-218-Y</t>
  </si>
  <si>
    <t>W-462-N</t>
  </si>
  <si>
    <t>C-573-B</t>
  </si>
  <si>
    <t>H-946-P</t>
  </si>
  <si>
    <t>F-438-E</t>
  </si>
  <si>
    <t>K-149-V</t>
  </si>
  <si>
    <t>합격률</t>
  </si>
  <si>
    <t>M-527-L</t>
  </si>
  <si>
    <t>재학생정보</t>
  </si>
  <si>
    <t>학번</t>
  </si>
  <si>
    <t>입학년도</t>
  </si>
  <si>
    <t>&lt;학과정보표&gt;</t>
  </si>
  <si>
    <t>AE1542</t>
  </si>
  <si>
    <t>김영철</t>
  </si>
  <si>
    <t>학과코드</t>
  </si>
  <si>
    <t>학과교수</t>
  </si>
  <si>
    <t>학과명</t>
  </si>
  <si>
    <t>DE2546</t>
  </si>
  <si>
    <t>신서인</t>
  </si>
  <si>
    <t>AE</t>
  </si>
  <si>
    <t>강종원</t>
  </si>
  <si>
    <t>디자인</t>
  </si>
  <si>
    <t>FH1095</t>
  </si>
  <si>
    <t>양지현</t>
  </si>
  <si>
    <t>DE</t>
  </si>
  <si>
    <t>한혜진</t>
  </si>
  <si>
    <t>미디어</t>
  </si>
  <si>
    <t>AE2428</t>
  </si>
  <si>
    <t>유새론</t>
  </si>
  <si>
    <t>FH</t>
  </si>
  <si>
    <t>김성민</t>
  </si>
  <si>
    <t>실용음악</t>
  </si>
  <si>
    <t>BS2937</t>
  </si>
  <si>
    <t>이슬아</t>
  </si>
  <si>
    <t>BS</t>
  </si>
  <si>
    <t>최정용</t>
  </si>
  <si>
    <t>문예창작</t>
  </si>
  <si>
    <t>DE3810</t>
  </si>
  <si>
    <t>송준성</t>
  </si>
  <si>
    <t>FH2767</t>
  </si>
  <si>
    <t>박영훈</t>
  </si>
  <si>
    <t>BS1571</t>
  </si>
  <si>
    <t>배다해</t>
  </si>
  <si>
    <t>도서 대여 현황</t>
  </si>
  <si>
    <t>상공학원 시험 결과</t>
  </si>
  <si>
    <t>도서코드</t>
  </si>
  <si>
    <t>대출일자</t>
  </si>
  <si>
    <t>대출기간</t>
  </si>
  <si>
    <t>반납일자</t>
  </si>
  <si>
    <t>학교</t>
  </si>
  <si>
    <t>G10351</t>
  </si>
  <si>
    <t>상공고</t>
  </si>
  <si>
    <t>변효정</t>
  </si>
  <si>
    <t>P82509</t>
  </si>
  <si>
    <t>군자고</t>
  </si>
  <si>
    <t>김영수</t>
  </si>
  <si>
    <t>E52043</t>
  </si>
  <si>
    <t>홍보현</t>
  </si>
  <si>
    <t>G35614</t>
  </si>
  <si>
    <t>경성고</t>
  </si>
  <si>
    <t>강형준</t>
  </si>
  <si>
    <t>G74952</t>
  </si>
  <si>
    <t>강민성</t>
  </si>
  <si>
    <t>P25078</t>
  </si>
  <si>
    <t>유하은</t>
  </si>
  <si>
    <t>E29677</t>
  </si>
  <si>
    <t>박정훈</t>
  </si>
  <si>
    <t>P46611</t>
  </si>
  <si>
    <t>김시준</t>
  </si>
  <si>
    <t>P30967</t>
  </si>
  <si>
    <t>상공고 국어 평균 - 전체 국어 평균</t>
  </si>
  <si>
    <t>과일 판매 현황</t>
  </si>
  <si>
    <t>고객 관리 현황</t>
  </si>
  <si>
    <t>매입액</t>
  </si>
  <si>
    <t>판매액</t>
  </si>
  <si>
    <t>재고량</t>
  </si>
  <si>
    <t>손익</t>
  </si>
  <si>
    <t>총구입금액</t>
  </si>
  <si>
    <t>딸기</t>
  </si>
  <si>
    <t>오종환</t>
  </si>
  <si>
    <t>사과</t>
  </si>
  <si>
    <t>전선길</t>
  </si>
  <si>
    <t>배</t>
  </si>
  <si>
    <t>신채아</t>
  </si>
  <si>
    <t>바나나</t>
  </si>
  <si>
    <t>한재훈</t>
  </si>
  <si>
    <t>파인애플</t>
  </si>
  <si>
    <t>최인영</t>
  </si>
  <si>
    <t>포도</t>
  </si>
  <si>
    <t>허이한</t>
  </si>
  <si>
    <t>오렌지</t>
  </si>
  <si>
    <t>유지선</t>
  </si>
  <si>
    <t>체리</t>
  </si>
  <si>
    <t>권민한</t>
  </si>
  <si>
    <t>바나나를 제외한 평균 손익 이상인 손익의 합계</t>
  </si>
  <si>
    <t>문수빈</t>
  </si>
  <si>
    <t>분식 주문 현황</t>
  </si>
  <si>
    <t>메뉴</t>
  </si>
  <si>
    <t>&lt;메뉴 가격표&gt;</t>
  </si>
  <si>
    <t>라면</t>
  </si>
  <si>
    <t>김밥</t>
  </si>
  <si>
    <t>돈까스</t>
  </si>
  <si>
    <t>가격</t>
  </si>
  <si>
    <t>튀김</t>
  </si>
  <si>
    <t>승진 시험 결과</t>
  </si>
  <si>
    <t>종목별 시험 일정표</t>
  </si>
  <si>
    <t>외국어</t>
  </si>
  <si>
    <t>이론</t>
  </si>
  <si>
    <t>종목</t>
  </si>
  <si>
    <t>권영일</t>
  </si>
  <si>
    <t>정보처리</t>
  </si>
  <si>
    <t>이규창</t>
  </si>
  <si>
    <t>사무자동화</t>
  </si>
  <si>
    <t>에너지관리</t>
  </si>
  <si>
    <t>이진희</t>
  </si>
  <si>
    <t>전기</t>
  </si>
  <si>
    <t>한세영</t>
  </si>
  <si>
    <t>자동차정비</t>
  </si>
  <si>
    <t>장석영</t>
  </si>
  <si>
    <t>건설기계</t>
  </si>
  <si>
    <t>윤소정</t>
  </si>
  <si>
    <t>토목</t>
  </si>
  <si>
    <t>신선부</t>
  </si>
  <si>
    <t>정보관리</t>
  </si>
  <si>
    <t>비율</t>
  </si>
  <si>
    <t>한식조리</t>
  </si>
  <si>
    <t>사원별 실적 현황</t>
  </si>
  <si>
    <t>입사년도</t>
  </si>
  <si>
    <t>임시코드</t>
  </si>
  <si>
    <t>지점</t>
  </si>
  <si>
    <t>홍명찬</t>
  </si>
  <si>
    <t>pro535k</t>
  </si>
  <si>
    <t>SG-1245</t>
  </si>
  <si>
    <t>서혜진</t>
  </si>
  <si>
    <t>pla321d</t>
  </si>
  <si>
    <t>SG-6782</t>
  </si>
  <si>
    <t>양세완</t>
  </si>
  <si>
    <t>bck220a</t>
  </si>
  <si>
    <t>SG-2401</t>
  </si>
  <si>
    <t>유도원</t>
  </si>
  <si>
    <t>iuf035e</t>
  </si>
  <si>
    <t>SG-3844</t>
  </si>
  <si>
    <t>최윤희</t>
  </si>
  <si>
    <t>fvh693p</t>
  </si>
  <si>
    <t>SG-1059</t>
  </si>
  <si>
    <t>허현주</t>
  </si>
  <si>
    <t>ncr722u</t>
  </si>
  <si>
    <t>SG-2574</t>
  </si>
  <si>
    <t>한세호</t>
  </si>
  <si>
    <t>blc269y</t>
  </si>
  <si>
    <t>SG-3322</t>
  </si>
  <si>
    <t>노재연</t>
  </si>
  <si>
    <t>nto484l</t>
  </si>
  <si>
    <t>SG-6091</t>
  </si>
  <si>
    <t>심사 결과표</t>
  </si>
  <si>
    <t>1차</t>
  </si>
  <si>
    <t>2차</t>
  </si>
  <si>
    <t>3차</t>
  </si>
  <si>
    <t>4차</t>
  </si>
  <si>
    <t>5차</t>
  </si>
  <si>
    <t>A12301</t>
  </si>
  <si>
    <t>A12302</t>
  </si>
  <si>
    <t>A12303</t>
  </si>
  <si>
    <t>A12304</t>
  </si>
  <si>
    <t>A12305</t>
  </si>
  <si>
    <t>A12306</t>
  </si>
  <si>
    <t>A12307</t>
  </si>
  <si>
    <t>A12308</t>
  </si>
  <si>
    <t>A12309</t>
  </si>
  <si>
    <t>사원별 판매실적현황</t>
  </si>
  <si>
    <t>직급</t>
  </si>
  <si>
    <t>판매실적</t>
  </si>
  <si>
    <t>구입횟수</t>
  </si>
  <si>
    <t>HP-A-01</t>
  </si>
  <si>
    <t>황진주</t>
  </si>
  <si>
    <t>HP-A-02</t>
  </si>
  <si>
    <t>김민서</t>
  </si>
  <si>
    <t>HP-A-03</t>
  </si>
  <si>
    <t>HP-A-04</t>
  </si>
  <si>
    <t>심영훈</t>
  </si>
  <si>
    <t>HP-A-05</t>
  </si>
  <si>
    <t>최대건</t>
  </si>
  <si>
    <t>HP-A-06</t>
  </si>
  <si>
    <t>윤정희</t>
  </si>
  <si>
    <t>HP-A-07</t>
  </si>
  <si>
    <t>김민성</t>
  </si>
  <si>
    <t>HP-A-08</t>
  </si>
  <si>
    <t>노유영</t>
  </si>
  <si>
    <t>HP-A-09</t>
  </si>
  <si>
    <t>판매실적이 가장 높은 사원</t>
  </si>
  <si>
    <t>HP-A-10</t>
  </si>
  <si>
    <t>교양 성적표</t>
  </si>
  <si>
    <t>영어발표대회</t>
  </si>
  <si>
    <t>학생명</t>
  </si>
  <si>
    <t xml:space="preserve"> 박현숙 </t>
  </si>
  <si>
    <t>김연경</t>
  </si>
  <si>
    <t>컴퓨터</t>
  </si>
  <si>
    <t xml:space="preserve"> 송진우 </t>
  </si>
  <si>
    <t>박종훈</t>
  </si>
  <si>
    <t xml:space="preserve"> 이선빈 </t>
  </si>
  <si>
    <t>조유리</t>
  </si>
  <si>
    <t xml:space="preserve"> 전지석 </t>
  </si>
  <si>
    <t>강혜원</t>
  </si>
  <si>
    <t xml:space="preserve"> 한유빈 </t>
  </si>
  <si>
    <t>권은비</t>
  </si>
  <si>
    <t xml:space="preserve"> 강영웅 </t>
  </si>
  <si>
    <t>심우석</t>
  </si>
  <si>
    <t xml:space="preserve"> 김한수 </t>
  </si>
  <si>
    <t>김한성</t>
  </si>
  <si>
    <t xml:space="preserve"> 최미경 </t>
  </si>
  <si>
    <t>이효진</t>
  </si>
  <si>
    <t>컴퓨터-정보처리 점수 차이</t>
  </si>
  <si>
    <t>최미영</t>
  </si>
  <si>
    <t>상공몰 판매현황</t>
  </si>
  <si>
    <t>카테고리</t>
  </si>
  <si>
    <t>채소</t>
  </si>
  <si>
    <t>양배추</t>
  </si>
  <si>
    <t>과일</t>
  </si>
  <si>
    <t>정육</t>
  </si>
  <si>
    <t>닭고기</t>
  </si>
  <si>
    <t>돼지고기</t>
  </si>
  <si>
    <t>&lt;조건&gt;</t>
  </si>
  <si>
    <t>감자</t>
  </si>
  <si>
    <t>과일 총판매액 합계</t>
  </si>
  <si>
    <t>수학경시대회 결과</t>
  </si>
  <si>
    <t>도서판매현황</t>
  </si>
  <si>
    <t>출신지역</t>
  </si>
  <si>
    <t>평가점수</t>
  </si>
  <si>
    <t>서점</t>
  </si>
  <si>
    <t>도서</t>
  </si>
  <si>
    <t>상반기</t>
  </si>
  <si>
    <t>하반기</t>
  </si>
  <si>
    <t>P00001</t>
  </si>
  <si>
    <t>강준호</t>
  </si>
  <si>
    <t>하나문고</t>
  </si>
  <si>
    <t>SF</t>
  </si>
  <si>
    <t>P00002</t>
  </si>
  <si>
    <t>안혜진</t>
  </si>
  <si>
    <t>북스토리</t>
  </si>
  <si>
    <t>소설</t>
  </si>
  <si>
    <t>P00003</t>
  </si>
  <si>
    <t>한지민</t>
  </si>
  <si>
    <t>낮의서점</t>
  </si>
  <si>
    <t>로맨스</t>
  </si>
  <si>
    <t>P00004</t>
  </si>
  <si>
    <t>유서연</t>
  </si>
  <si>
    <t>망원서점</t>
  </si>
  <si>
    <t>P00005</t>
  </si>
  <si>
    <t>정병우</t>
  </si>
  <si>
    <t>노란책방</t>
  </si>
  <si>
    <t>P00006</t>
  </si>
  <si>
    <t>한지은</t>
  </si>
  <si>
    <t>책크인</t>
  </si>
  <si>
    <t>P00007</t>
  </si>
  <si>
    <t>최방원</t>
  </si>
  <si>
    <t>우리문고</t>
  </si>
  <si>
    <t>출신지역이 서울인 학생수</t>
  </si>
  <si>
    <t>국민서점</t>
  </si>
  <si>
    <t>상공은행 대출현황</t>
  </si>
  <si>
    <t>(단위:만원)</t>
  </si>
  <si>
    <t>소설 최대값-최소값 차이</t>
  </si>
  <si>
    <t>대출상품</t>
  </si>
  <si>
    <t>대출금액</t>
  </si>
  <si>
    <t>이자</t>
  </si>
  <si>
    <t>결혼자금</t>
  </si>
  <si>
    <t>박혜경</t>
  </si>
  <si>
    <t>주택마련</t>
  </si>
  <si>
    <t>조세웅</t>
  </si>
  <si>
    <t>출산</t>
  </si>
  <si>
    <t>김연중</t>
  </si>
  <si>
    <t>예금</t>
  </si>
  <si>
    <t>이민호</t>
  </si>
  <si>
    <t>높이뛰기 기록(cm)</t>
  </si>
  <si>
    <t>학자금</t>
  </si>
  <si>
    <t>황미경</t>
  </si>
  <si>
    <t>선수명</t>
  </si>
  <si>
    <t>수상</t>
  </si>
  <si>
    <t>유광현</t>
  </si>
  <si>
    <t>&lt;이자율표&gt;</t>
  </si>
  <si>
    <t>김현진</t>
  </si>
  <si>
    <t>이자율</t>
  </si>
  <si>
    <t>이의조</t>
  </si>
  <si>
    <t>이경민</t>
  </si>
  <si>
    <t>고회식</t>
  </si>
  <si>
    <t>이상식</t>
  </si>
  <si>
    <t>손지혁</t>
  </si>
  <si>
    <t>국가별 환율</t>
  </si>
  <si>
    <t>통화명</t>
  </si>
  <si>
    <t>환율</t>
  </si>
  <si>
    <t>USD</t>
  </si>
  <si>
    <t>AUD</t>
  </si>
  <si>
    <t>GBP</t>
  </si>
  <si>
    <t>JPY</t>
  </si>
  <si>
    <t>CNY</t>
  </si>
  <si>
    <t>사내 하프 마라톤</t>
  </si>
  <si>
    <t>상공클럽 가입 현황</t>
  </si>
  <si>
    <t>이종혁</t>
  </si>
  <si>
    <t>박준형</t>
  </si>
  <si>
    <t>이연희</t>
  </si>
  <si>
    <t>김희재</t>
  </si>
  <si>
    <t>박장훈</t>
  </si>
  <si>
    <t>강동엽</t>
  </si>
  <si>
    <t>유승희</t>
  </si>
  <si>
    <t>지승대</t>
  </si>
  <si>
    <t>박해수</t>
  </si>
  <si>
    <t>어수한</t>
  </si>
  <si>
    <t>사원 판매 현황</t>
  </si>
  <si>
    <t>사원 평가 현황</t>
  </si>
  <si>
    <t>업무능력</t>
  </si>
  <si>
    <t>대인관계</t>
  </si>
  <si>
    <t>회화능력</t>
  </si>
  <si>
    <t>이세훈</t>
  </si>
  <si>
    <t>강수진</t>
  </si>
  <si>
    <t>한범준</t>
  </si>
  <si>
    <t>최성욱</t>
  </si>
  <si>
    <t>신솔지</t>
  </si>
  <si>
    <t>고혜란</t>
  </si>
  <si>
    <t>권지애</t>
  </si>
  <si>
    <t>김은주</t>
  </si>
  <si>
    <t>오세민</t>
  </si>
  <si>
    <t>이경원</t>
  </si>
  <si>
    <t>조현우</t>
  </si>
  <si>
    <t>임선호</t>
  </si>
  <si>
    <t>이명복</t>
  </si>
  <si>
    <t>권지향</t>
  </si>
  <si>
    <t>평균판매금액</t>
  </si>
  <si>
    <t>&lt;평가기준표&gt;</t>
  </si>
  <si>
    <t>미흡</t>
  </si>
  <si>
    <t>보통</t>
  </si>
  <si>
    <t>양호</t>
  </si>
  <si>
    <t>우수</t>
  </si>
  <si>
    <t>화장품 판매 현황</t>
  </si>
  <si>
    <t>제품ID</t>
  </si>
  <si>
    <t>제조국</t>
  </si>
  <si>
    <t>분류</t>
  </si>
  <si>
    <t>매출액</t>
  </si>
  <si>
    <t>A293</t>
  </si>
  <si>
    <t>프랑스</t>
  </si>
  <si>
    <t>남성</t>
  </si>
  <si>
    <t>S351</t>
  </si>
  <si>
    <t>미국</t>
  </si>
  <si>
    <t>여성</t>
  </si>
  <si>
    <t>D687</t>
  </si>
  <si>
    <t>캐나다</t>
  </si>
  <si>
    <t>K902</t>
  </si>
  <si>
    <t>B325</t>
  </si>
  <si>
    <t>C674</t>
  </si>
  <si>
    <t>M110</t>
  </si>
  <si>
    <t>P728</t>
  </si>
  <si>
    <t>H594</t>
  </si>
  <si>
    <t>남성</t>
    <phoneticPr fontId="1" type="noConversion"/>
  </si>
  <si>
    <t>판매량합계</t>
  </si>
  <si>
    <t>매출액합계</t>
  </si>
  <si>
    <t>1학기 성적표</t>
  </si>
  <si>
    <t>대여일자</t>
  </si>
  <si>
    <t>회원ID</t>
  </si>
  <si>
    <t>6월2일</t>
  </si>
  <si>
    <t>K-001</t>
  </si>
  <si>
    <t>김원중</t>
  </si>
  <si>
    <t>경영</t>
  </si>
  <si>
    <t>E-4521</t>
  </si>
  <si>
    <t>정영진</t>
  </si>
  <si>
    <t>특기생</t>
  </si>
  <si>
    <t>P-001</t>
  </si>
  <si>
    <t>박현수</t>
  </si>
  <si>
    <t>취미</t>
  </si>
  <si>
    <t>S-1690</t>
  </si>
  <si>
    <t>김성현</t>
  </si>
  <si>
    <t>6월7일</t>
  </si>
  <si>
    <t>K-002</t>
  </si>
  <si>
    <t>배은서</t>
  </si>
  <si>
    <t>여행</t>
  </si>
  <si>
    <t>K-5413</t>
  </si>
  <si>
    <t>서동희</t>
  </si>
  <si>
    <t>P-002</t>
  </si>
  <si>
    <t>이예소</t>
  </si>
  <si>
    <t>G-8378</t>
  </si>
  <si>
    <t>박지연</t>
  </si>
  <si>
    <t>정치</t>
  </si>
  <si>
    <t>H-5105</t>
  </si>
  <si>
    <t>최정욱</t>
  </si>
  <si>
    <t>6월10일</t>
  </si>
  <si>
    <t>F-6962</t>
  </si>
  <si>
    <t>이수연</t>
  </si>
  <si>
    <t>사회</t>
  </si>
  <si>
    <t>D-2074</t>
  </si>
  <si>
    <t>남여최대평균점수</t>
  </si>
  <si>
    <t>회원구분</t>
  </si>
  <si>
    <t>자동차 주행 기록</t>
  </si>
  <si>
    <t>관심분야</t>
  </si>
  <si>
    <t>DA-482</t>
  </si>
  <si>
    <t>윤성철</t>
  </si>
  <si>
    <t>강서구</t>
  </si>
  <si>
    <t>카마스터</t>
  </si>
  <si>
    <t>유한열</t>
  </si>
  <si>
    <t>DA-161</t>
  </si>
  <si>
    <t>서기운</t>
  </si>
  <si>
    <t>송파구</t>
  </si>
  <si>
    <t>튼튼자동차</t>
  </si>
  <si>
    <t>강현준</t>
  </si>
  <si>
    <t>DA-293</t>
  </si>
  <si>
    <t>김유진</t>
  </si>
  <si>
    <t>서초구</t>
  </si>
  <si>
    <t>붕붕모터스</t>
  </si>
  <si>
    <t>DA-974</t>
  </si>
  <si>
    <t>이영애</t>
  </si>
  <si>
    <t>관악구</t>
  </si>
  <si>
    <t>오토마스터</t>
  </si>
  <si>
    <t>김민수</t>
  </si>
  <si>
    <t>DA-811</t>
  </si>
  <si>
    <t>마포구</t>
  </si>
  <si>
    <t>유명자동차</t>
  </si>
  <si>
    <t>DA-693</t>
  </si>
  <si>
    <t>김나운</t>
  </si>
  <si>
    <t>종로구</t>
  </si>
  <si>
    <t>성공자동차</t>
  </si>
  <si>
    <t>조영수</t>
  </si>
  <si>
    <t>DA-575</t>
  </si>
  <si>
    <t>노미경</t>
  </si>
  <si>
    <t>은평구</t>
  </si>
  <si>
    <t>턴스피드</t>
  </si>
  <si>
    <t>한용욱</t>
  </si>
  <si>
    <t>선수 기록</t>
  </si>
  <si>
    <t>농구팀</t>
  </si>
  <si>
    <t>어시스트</t>
  </si>
  <si>
    <t>리바운드</t>
  </si>
  <si>
    <t>서울NK</t>
  </si>
  <si>
    <t>장하원</t>
  </si>
  <si>
    <t>수원KG</t>
  </si>
  <si>
    <t>조성민</t>
  </si>
  <si>
    <t>안양GK</t>
  </si>
  <si>
    <t>현주식</t>
  </si>
  <si>
    <t>울산MB</t>
  </si>
  <si>
    <t>강해진</t>
  </si>
  <si>
    <t>고양OR</t>
  </si>
  <si>
    <t>김태용</t>
  </si>
  <si>
    <t>대구KO</t>
  </si>
  <si>
    <t>장희철</t>
  </si>
  <si>
    <t>우수선수 수</t>
  </si>
  <si>
    <t>창원SC</t>
  </si>
  <si>
    <t>이장훈</t>
  </si>
  <si>
    <t>신입사원 채용결과</t>
  </si>
  <si>
    <t>스포츠센터 회원 현황</t>
  </si>
  <si>
    <t>필기</t>
  </si>
  <si>
    <t>면접</t>
  </si>
  <si>
    <t>21A101</t>
  </si>
  <si>
    <t>배이준</t>
  </si>
  <si>
    <t>윤다현</t>
  </si>
  <si>
    <t>800621-1******</t>
  </si>
  <si>
    <t>21A102</t>
  </si>
  <si>
    <t>이지수</t>
  </si>
  <si>
    <t>오지윤</t>
  </si>
  <si>
    <t>920101-2******</t>
  </si>
  <si>
    <t>21A103</t>
  </si>
  <si>
    <t>박선호</t>
  </si>
  <si>
    <t>송주명</t>
  </si>
  <si>
    <t>000317-4******</t>
  </si>
  <si>
    <t>21A104</t>
  </si>
  <si>
    <t>서희상</t>
  </si>
  <si>
    <t>양명준</t>
  </si>
  <si>
    <t>960725-1******</t>
  </si>
  <si>
    <t>21A105</t>
  </si>
  <si>
    <t>허재희</t>
  </si>
  <si>
    <t>안성수</t>
  </si>
  <si>
    <t>950226-1******</t>
  </si>
  <si>
    <t>21A106</t>
  </si>
  <si>
    <t>정윤형</t>
  </si>
  <si>
    <t>윤정민</t>
  </si>
  <si>
    <t>881109-2******</t>
  </si>
  <si>
    <t>21A107</t>
  </si>
  <si>
    <t>신다은</t>
  </si>
  <si>
    <t>유혜진</t>
  </si>
  <si>
    <t>850430-2******</t>
  </si>
  <si>
    <t>21A108</t>
  </si>
  <si>
    <t>강철수</t>
  </si>
  <si>
    <t>진경원</t>
  </si>
  <si>
    <t>010823-3******</t>
  </si>
  <si>
    <t>21A109</t>
  </si>
  <si>
    <t>남상미</t>
  </si>
  <si>
    <t>송주혜</t>
  </si>
  <si>
    <t>931214-2******</t>
  </si>
  <si>
    <t>합격자수</t>
  </si>
  <si>
    <t>황소민</t>
  </si>
  <si>
    <t>970922-2******</t>
  </si>
  <si>
    <t>문화센터 출석현황</t>
  </si>
  <si>
    <t>수강자명</t>
  </si>
  <si>
    <t>4주차</t>
  </si>
  <si>
    <t>출석률</t>
  </si>
  <si>
    <t>생산일자</t>
  </si>
  <si>
    <t>남종완</t>
  </si>
  <si>
    <t>com</t>
  </si>
  <si>
    <t>홍소율</t>
  </si>
  <si>
    <t>mou</t>
  </si>
  <si>
    <t>박이준</t>
  </si>
  <si>
    <t>key</t>
  </si>
  <si>
    <t>문하준</t>
  </si>
  <si>
    <t>노윤혁</t>
  </si>
  <si>
    <t>우영희</t>
  </si>
  <si>
    <t>박윤도</t>
  </si>
  <si>
    <t>권채안</t>
  </si>
  <si>
    <t>쇼핑몰 회원관리현황</t>
  </si>
  <si>
    <t>마일리지</t>
  </si>
  <si>
    <t>강혜진</t>
  </si>
  <si>
    <t>박미현</t>
  </si>
  <si>
    <t>홍정화</t>
  </si>
  <si>
    <t>유태원</t>
  </si>
  <si>
    <t>김정석</t>
  </si>
  <si>
    <t>최미경</t>
  </si>
  <si>
    <t>신성철</t>
  </si>
  <si>
    <t>&lt;등급표&gt;</t>
  </si>
  <si>
    <t>브론즈</t>
  </si>
  <si>
    <t>학점</t>
  </si>
  <si>
    <t>판매총액</t>
  </si>
  <si>
    <t>순이익</t>
  </si>
  <si>
    <t>경제학과</t>
  </si>
  <si>
    <t>CMK-01</t>
  </si>
  <si>
    <t>CMK-02</t>
  </si>
  <si>
    <t>CMK-03</t>
  </si>
  <si>
    <t>회계학과</t>
  </si>
  <si>
    <t>CMK-04</t>
  </si>
  <si>
    <t>CMK-05</t>
  </si>
  <si>
    <t>CMK-06</t>
  </si>
  <si>
    <t>무역학과</t>
  </si>
  <si>
    <t>CMK-07</t>
  </si>
  <si>
    <t>CMK-08</t>
  </si>
  <si>
    <t>순이익 차이</t>
  </si>
  <si>
    <t>컴활2급필기 시험결과</t>
  </si>
  <si>
    <t>사원별 휴가현황</t>
  </si>
  <si>
    <t>1과목</t>
  </si>
  <si>
    <t>2과목</t>
  </si>
  <si>
    <t>휴가출발일</t>
  </si>
  <si>
    <t>남은일수</t>
  </si>
  <si>
    <t>기준일</t>
  </si>
  <si>
    <t>M2301</t>
  </si>
  <si>
    <t>이근우</t>
  </si>
  <si>
    <t>M2302</t>
  </si>
  <si>
    <t>윤홍석</t>
  </si>
  <si>
    <t>M2303</t>
  </si>
  <si>
    <t>정의영</t>
  </si>
  <si>
    <t>M2304</t>
  </si>
  <si>
    <t>김선영</t>
  </si>
  <si>
    <t>M2305</t>
  </si>
  <si>
    <t>노영주</t>
  </si>
  <si>
    <t>M2306</t>
  </si>
  <si>
    <t>김용민</t>
  </si>
  <si>
    <t>M2307</t>
  </si>
  <si>
    <t>M2308</t>
  </si>
  <si>
    <t>강한나</t>
  </si>
  <si>
    <t>M2309</t>
  </si>
  <si>
    <t>한승희</t>
  </si>
  <si>
    <t>M2310</t>
  </si>
  <si>
    <t>김예소</t>
  </si>
  <si>
    <t>공연예매현황</t>
  </si>
  <si>
    <t>공연명</t>
  </si>
  <si>
    <t>예매량</t>
  </si>
  <si>
    <t>공연일</t>
  </si>
  <si>
    <t>공연요일</t>
  </si>
  <si>
    <t>2호선</t>
  </si>
  <si>
    <t>국민연극</t>
  </si>
  <si>
    <t>세사람</t>
  </si>
  <si>
    <t>프라이드</t>
  </si>
  <si>
    <t>서툰사랑</t>
  </si>
  <si>
    <t>널사랑해</t>
  </si>
  <si>
    <t>파트너</t>
  </si>
  <si>
    <t>까치</t>
  </si>
  <si>
    <t>총알택시</t>
  </si>
  <si>
    <t>달동네</t>
  </si>
  <si>
    <t>노력</t>
  </si>
  <si>
    <t>준수</t>
  </si>
  <si>
    <t>[표1]</t>
    <phoneticPr fontId="1" type="noConversion"/>
  </si>
  <si>
    <t>총점</t>
    <phoneticPr fontId="1" type="noConversion"/>
  </si>
  <si>
    <t>시험성적표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</si>
  <si>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</si>
  <si>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</si>
  <si>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</si>
  <si>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평균</t>
    <phoneticPr fontId="1" type="noConversion"/>
  </si>
  <si>
    <t>등급</t>
    <phoneticPr fontId="1" type="noConversion"/>
  </si>
  <si>
    <t>비고</t>
    <phoneticPr fontId="1" type="noConversion"/>
  </si>
  <si>
    <t>한지민</t>
    <phoneticPr fontId="1" type="noConversion"/>
  </si>
  <si>
    <t>윤정희</t>
    <phoneticPr fontId="1" type="noConversion"/>
  </si>
  <si>
    <t>강호정</t>
    <phoneticPr fontId="1" type="noConversion"/>
  </si>
  <si>
    <t>[표2]</t>
    <phoneticPr fontId="1" type="noConversion"/>
  </si>
  <si>
    <t>C-84</t>
    <phoneticPr fontId="1" type="noConversion"/>
  </si>
  <si>
    <t>윤희주</t>
    <phoneticPr fontId="1" type="noConversion"/>
  </si>
  <si>
    <t>A-63</t>
    <phoneticPr fontId="1" type="noConversion"/>
  </si>
  <si>
    <t>김신영</t>
    <phoneticPr fontId="1" type="noConversion"/>
  </si>
  <si>
    <t>사원</t>
    <phoneticPr fontId="1" type="noConversion"/>
  </si>
  <si>
    <t>대림상사</t>
    <phoneticPr fontId="1" type="noConversion"/>
  </si>
  <si>
    <t>생산부서</t>
    <phoneticPr fontId="1" type="noConversion"/>
  </si>
  <si>
    <t>생산B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</si>
</sst>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#,##0.00_ "/>
    <numFmt numFmtId="178" formatCode="h:mm:ss;@"/>
    <numFmt numFmtId="179" formatCode="0.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7" fillId="0" borderId="0" xfId="0" applyFont="1">
      <alignment vertical="center"/>
    </xf>
    <xf numFmtId="176" fontId="0" fillId="0" borderId="1" xfId="1" applyNumberFormat="1" applyFont="1" applyBorder="1" applyAlignment="1">
      <alignment horizontal="right" vertical="center"/>
    </xf>
    <xf numFmtId="10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4" fontId="0" fillId="0" borderId="0" xfId="0" applyNumberForma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91F594BA-9AE6-4776-8261-692F2CACF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B41A-3CDD-49E0-888F-6BE1CD00C91B}">
  <sheetPr codeName="Sheet4"/>
  <dimension ref="A1:L32"/>
  <sheetViews>
    <sheetView workbookViewId="0"/>
  </sheetViews>
  <sheetFormatPr defaultRowHeight="16.5" x14ac:dyDescent="0.3"/>
  <cols>
    <col min="1" max="1" width="10.375" bestFit="1" customWidth="1"/>
    <col min="2" max="2" width="9.5" customWidth="1"/>
    <col min="3" max="4" width="10.75" bestFit="1" customWidth="1"/>
    <col min="5" max="5" width="5.625" customWidth="1"/>
    <col min="9" max="9" width="9.125" bestFit="1" customWidth="1"/>
    <col min="11" max="11" width="2.625" customWidth="1"/>
    <col min="12" max="12" width="11.625" bestFit="1" customWidth="1"/>
  </cols>
  <sheetData>
    <row r="1" spans="1:12" x14ac:dyDescent="0.3">
      <c r="A1" s="1" t="s">
        <v>0</v>
      </c>
      <c r="B1" s="2" t="s">
        <v>1</v>
      </c>
      <c r="F1" s="1" t="s">
        <v>2</v>
      </c>
      <c r="G1" s="2" t="s">
        <v>3</v>
      </c>
    </row>
    <row r="2" spans="1:12" x14ac:dyDescent="0.3">
      <c r="C2" s="3" t="s">
        <v>4</v>
      </c>
      <c r="D2" s="4">
        <v>45047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2" x14ac:dyDescent="0.3">
      <c r="A3" s="5" t="s">
        <v>10</v>
      </c>
      <c r="B3" s="5" t="s">
        <v>6</v>
      </c>
      <c r="C3" s="5" t="s">
        <v>11</v>
      </c>
      <c r="D3" s="6" t="s">
        <v>12</v>
      </c>
      <c r="F3" s="5" t="s">
        <v>13</v>
      </c>
      <c r="G3" s="5" t="s">
        <v>14</v>
      </c>
      <c r="H3" s="7">
        <v>20400</v>
      </c>
      <c r="I3" s="7">
        <v>9600</v>
      </c>
      <c r="J3" s="7">
        <v>20000</v>
      </c>
    </row>
    <row r="4" spans="1:12" x14ac:dyDescent="0.3">
      <c r="A4" s="5" t="s">
        <v>15</v>
      </c>
      <c r="B4" s="5" t="s">
        <v>16</v>
      </c>
      <c r="C4" s="8">
        <v>42453</v>
      </c>
      <c r="D4" s="5"/>
      <c r="F4" s="5" t="s">
        <v>17</v>
      </c>
      <c r="G4" s="5" t="s">
        <v>18</v>
      </c>
      <c r="H4" s="7">
        <v>12000</v>
      </c>
      <c r="I4" s="7">
        <v>3600</v>
      </c>
      <c r="J4" s="7">
        <v>10400</v>
      </c>
    </row>
    <row r="5" spans="1:12" x14ac:dyDescent="0.3">
      <c r="A5" s="5" t="s">
        <v>19</v>
      </c>
      <c r="B5" s="5" t="s">
        <v>16</v>
      </c>
      <c r="C5" s="8">
        <v>43787</v>
      </c>
      <c r="D5" s="5"/>
      <c r="F5" s="5" t="s">
        <v>20</v>
      </c>
      <c r="G5" s="5" t="s">
        <v>21</v>
      </c>
      <c r="H5" s="7">
        <v>21600</v>
      </c>
      <c r="I5" s="7">
        <v>9600</v>
      </c>
      <c r="J5" s="7">
        <v>20800</v>
      </c>
      <c r="L5" s="5"/>
    </row>
    <row r="6" spans="1:12" x14ac:dyDescent="0.3">
      <c r="A6" s="5" t="s">
        <v>22</v>
      </c>
      <c r="B6" s="5" t="s">
        <v>23</v>
      </c>
      <c r="C6" s="8">
        <v>40307</v>
      </c>
      <c r="D6" s="5"/>
      <c r="F6" s="5" t="s">
        <v>24</v>
      </c>
      <c r="G6" s="5" t="s">
        <v>21</v>
      </c>
      <c r="H6" s="7">
        <v>14400</v>
      </c>
      <c r="I6" s="7">
        <v>3600</v>
      </c>
      <c r="J6" s="7">
        <v>12000</v>
      </c>
      <c r="L6" s="5"/>
    </row>
    <row r="7" spans="1:12" x14ac:dyDescent="0.3">
      <c r="A7" s="5" t="s">
        <v>25</v>
      </c>
      <c r="B7" s="5" t="s">
        <v>23</v>
      </c>
      <c r="C7" s="8">
        <v>41569</v>
      </c>
      <c r="D7" s="5"/>
      <c r="F7" s="5" t="s">
        <v>26</v>
      </c>
      <c r="G7" s="5" t="s">
        <v>21</v>
      </c>
      <c r="H7" s="7">
        <v>15600</v>
      </c>
      <c r="I7" s="7">
        <v>6000</v>
      </c>
      <c r="J7" s="7">
        <v>14400</v>
      </c>
    </row>
    <row r="8" spans="1:12" x14ac:dyDescent="0.3">
      <c r="A8" s="5" t="s">
        <v>27</v>
      </c>
      <c r="B8" s="5" t="s">
        <v>28</v>
      </c>
      <c r="C8" s="8">
        <v>43258</v>
      </c>
      <c r="D8" s="5"/>
      <c r="F8" s="5" t="s">
        <v>29</v>
      </c>
      <c r="G8" s="5" t="s">
        <v>18</v>
      </c>
      <c r="H8" s="7">
        <v>19200</v>
      </c>
      <c r="I8" s="7">
        <v>9600</v>
      </c>
      <c r="J8" s="7">
        <v>19200</v>
      </c>
      <c r="L8" s="6" t="s">
        <v>30</v>
      </c>
    </row>
    <row r="9" spans="1:12" x14ac:dyDescent="0.3">
      <c r="A9" s="5" t="s">
        <v>31</v>
      </c>
      <c r="B9" s="5" t="s">
        <v>28</v>
      </c>
      <c r="C9" s="8">
        <v>44077</v>
      </c>
      <c r="D9" s="5"/>
      <c r="F9" s="5" t="s">
        <v>32</v>
      </c>
      <c r="G9" s="5" t="s">
        <v>18</v>
      </c>
      <c r="H9" s="7">
        <v>13200</v>
      </c>
      <c r="I9" s="7">
        <v>3600</v>
      </c>
      <c r="J9" s="7">
        <v>11200</v>
      </c>
      <c r="L9" s="7"/>
    </row>
    <row r="11" spans="1:12" x14ac:dyDescent="0.3">
      <c r="A11" s="1" t="s">
        <v>33</v>
      </c>
      <c r="B11" s="2" t="s">
        <v>34</v>
      </c>
      <c r="F11" s="1" t="s">
        <v>35</v>
      </c>
      <c r="G11" s="2" t="s">
        <v>36</v>
      </c>
    </row>
    <row r="12" spans="1:12" x14ac:dyDescent="0.3">
      <c r="A12" s="5" t="s">
        <v>37</v>
      </c>
      <c r="B12" s="5" t="s">
        <v>38</v>
      </c>
      <c r="C12" s="5" t="s">
        <v>39</v>
      </c>
      <c r="D12" s="6" t="s">
        <v>40</v>
      </c>
      <c r="F12" s="5" t="s">
        <v>41</v>
      </c>
      <c r="G12" s="5" t="s">
        <v>42</v>
      </c>
      <c r="H12" s="5" t="s">
        <v>43</v>
      </c>
      <c r="I12" s="6" t="s">
        <v>44</v>
      </c>
    </row>
    <row r="13" spans="1:12" x14ac:dyDescent="0.3">
      <c r="A13" s="5" t="s">
        <v>45</v>
      </c>
      <c r="B13" s="9">
        <v>0.54722222222222217</v>
      </c>
      <c r="C13" s="9">
        <v>0.61388888888888882</v>
      </c>
      <c r="D13" s="5"/>
      <c r="F13" s="5" t="s">
        <v>46</v>
      </c>
      <c r="G13" s="5" t="s">
        <v>47</v>
      </c>
      <c r="H13" s="5">
        <v>45</v>
      </c>
      <c r="I13" s="7"/>
    </row>
    <row r="14" spans="1:12" x14ac:dyDescent="0.3">
      <c r="A14" s="5" t="s">
        <v>48</v>
      </c>
      <c r="B14" s="9">
        <v>0.55694444444444446</v>
      </c>
      <c r="C14" s="9">
        <v>0.6743055555555556</v>
      </c>
      <c r="D14" s="5"/>
      <c r="F14" s="5" t="s">
        <v>49</v>
      </c>
      <c r="G14" s="5" t="s">
        <v>50</v>
      </c>
      <c r="H14" s="5">
        <v>89</v>
      </c>
      <c r="I14" s="7"/>
    </row>
    <row r="15" spans="1:12" x14ac:dyDescent="0.3">
      <c r="A15" s="5" t="s">
        <v>51</v>
      </c>
      <c r="B15" s="9">
        <v>0.56666666666666665</v>
      </c>
      <c r="C15" s="9">
        <v>0.64513888888888882</v>
      </c>
      <c r="D15" s="5"/>
      <c r="F15" s="5" t="s">
        <v>52</v>
      </c>
      <c r="G15" s="5" t="s">
        <v>53</v>
      </c>
      <c r="H15" s="5">
        <v>230</v>
      </c>
      <c r="I15" s="7"/>
    </row>
    <row r="16" spans="1:12" x14ac:dyDescent="0.3">
      <c r="A16" s="5" t="s">
        <v>54</v>
      </c>
      <c r="B16" s="9">
        <v>0.59097222222222223</v>
      </c>
      <c r="C16" s="9">
        <v>0.68125000000000002</v>
      </c>
      <c r="D16" s="5"/>
      <c r="F16" s="5" t="s">
        <v>55</v>
      </c>
      <c r="G16" s="5" t="s">
        <v>56</v>
      </c>
      <c r="H16" s="5">
        <v>30</v>
      </c>
      <c r="I16" s="7"/>
    </row>
    <row r="17" spans="1:9" x14ac:dyDescent="0.3">
      <c r="A17" s="5" t="s">
        <v>57</v>
      </c>
      <c r="B17" s="9">
        <v>0.60625000000000007</v>
      </c>
      <c r="C17" s="9">
        <v>0.66527777777777775</v>
      </c>
      <c r="D17" s="5"/>
      <c r="F17" s="5" t="s">
        <v>58</v>
      </c>
      <c r="G17" s="5" t="s">
        <v>47</v>
      </c>
      <c r="H17" s="5">
        <v>120</v>
      </c>
      <c r="I17" s="7"/>
    </row>
    <row r="18" spans="1:9" x14ac:dyDescent="0.3">
      <c r="A18" s="5" t="s">
        <v>59</v>
      </c>
      <c r="B18" s="9">
        <v>0.61527777777777781</v>
      </c>
      <c r="C18" s="9">
        <v>0.6694444444444444</v>
      </c>
      <c r="D18" s="5"/>
      <c r="F18" s="5" t="s">
        <v>60</v>
      </c>
      <c r="G18" s="5" t="s">
        <v>61</v>
      </c>
      <c r="H18" s="5">
        <v>120</v>
      </c>
      <c r="I18" s="7"/>
    </row>
    <row r="19" spans="1:9" x14ac:dyDescent="0.3">
      <c r="A19" s="5" t="s">
        <v>62</v>
      </c>
      <c r="B19" s="9">
        <v>0.64097222222222217</v>
      </c>
      <c r="C19" s="9">
        <v>0.73819444444444438</v>
      </c>
      <c r="D19" s="5"/>
      <c r="F19" s="5" t="s">
        <v>63</v>
      </c>
      <c r="G19" s="5" t="s">
        <v>50</v>
      </c>
      <c r="H19" s="5">
        <v>125</v>
      </c>
      <c r="I19" s="7"/>
    </row>
    <row r="20" spans="1:9" x14ac:dyDescent="0.3">
      <c r="A20" s="5" t="s">
        <v>64</v>
      </c>
      <c r="B20" s="9">
        <v>0.64513888888888882</v>
      </c>
      <c r="C20" s="9">
        <v>0.68541666666666667</v>
      </c>
      <c r="D20" s="5"/>
      <c r="F20" s="5" t="s">
        <v>65</v>
      </c>
      <c r="G20" s="5" t="s">
        <v>53</v>
      </c>
      <c r="H20" s="5">
        <v>60</v>
      </c>
      <c r="I20" s="7"/>
    </row>
    <row r="22" spans="1:9" x14ac:dyDescent="0.3">
      <c r="A22" s="1" t="s">
        <v>66</v>
      </c>
      <c r="B22" s="2" t="s">
        <v>67</v>
      </c>
      <c r="F22" s="26" t="s">
        <v>68</v>
      </c>
      <c r="G22" s="26"/>
      <c r="H22" s="26"/>
    </row>
    <row r="23" spans="1:9" x14ac:dyDescent="0.3">
      <c r="A23" s="5" t="s">
        <v>69</v>
      </c>
      <c r="B23" s="5" t="s">
        <v>70</v>
      </c>
      <c r="C23" s="5" t="s">
        <v>71</v>
      </c>
      <c r="D23" s="5" t="s">
        <v>44</v>
      </c>
      <c r="F23" s="5" t="s">
        <v>72</v>
      </c>
      <c r="G23" s="5" t="s">
        <v>42</v>
      </c>
      <c r="H23" s="5" t="s">
        <v>73</v>
      </c>
    </row>
    <row r="24" spans="1:9" x14ac:dyDescent="0.3">
      <c r="A24" s="5" t="s">
        <v>74</v>
      </c>
      <c r="B24" s="5" t="s">
        <v>75</v>
      </c>
      <c r="C24" s="5">
        <v>20</v>
      </c>
      <c r="D24" s="7">
        <v>240000</v>
      </c>
      <c r="F24" s="5" t="s">
        <v>76</v>
      </c>
      <c r="G24" s="5" t="s">
        <v>47</v>
      </c>
      <c r="H24" s="7">
        <v>3000</v>
      </c>
    </row>
    <row r="25" spans="1:9" x14ac:dyDescent="0.3">
      <c r="A25" s="5" t="s">
        <v>77</v>
      </c>
      <c r="B25" s="5" t="s">
        <v>78</v>
      </c>
      <c r="C25" s="5">
        <v>7</v>
      </c>
      <c r="D25" s="7">
        <v>84000</v>
      </c>
      <c r="F25" s="5" t="s">
        <v>79</v>
      </c>
      <c r="G25" s="5" t="s">
        <v>50</v>
      </c>
      <c r="H25" s="7">
        <v>4500</v>
      </c>
    </row>
    <row r="26" spans="1:9" x14ac:dyDescent="0.3">
      <c r="A26" s="5" t="s">
        <v>80</v>
      </c>
      <c r="B26" s="5" t="s">
        <v>81</v>
      </c>
      <c r="C26" s="5">
        <v>7</v>
      </c>
      <c r="D26" s="7">
        <v>80500</v>
      </c>
      <c r="F26" s="5" t="s">
        <v>82</v>
      </c>
      <c r="G26" s="5" t="s">
        <v>53</v>
      </c>
      <c r="H26" s="7">
        <v>1500</v>
      </c>
    </row>
    <row r="27" spans="1:9" x14ac:dyDescent="0.3">
      <c r="A27" s="5" t="s">
        <v>74</v>
      </c>
      <c r="B27" s="5" t="s">
        <v>83</v>
      </c>
      <c r="C27" s="5">
        <v>12</v>
      </c>
      <c r="D27" s="7">
        <v>300000</v>
      </c>
      <c r="F27" s="5" t="s">
        <v>84</v>
      </c>
      <c r="G27" s="5" t="s">
        <v>56</v>
      </c>
      <c r="H27" s="7">
        <v>5600</v>
      </c>
    </row>
    <row r="28" spans="1:9" x14ac:dyDescent="0.3">
      <c r="A28" s="5" t="s">
        <v>80</v>
      </c>
      <c r="B28" s="5" t="s">
        <v>85</v>
      </c>
      <c r="C28" s="5">
        <v>12</v>
      </c>
      <c r="D28" s="7">
        <v>150000</v>
      </c>
      <c r="F28" s="5" t="s">
        <v>86</v>
      </c>
      <c r="G28" s="5" t="s">
        <v>61</v>
      </c>
      <c r="H28" s="7">
        <v>3200</v>
      </c>
    </row>
    <row r="29" spans="1:9" x14ac:dyDescent="0.3">
      <c r="A29" s="5" t="s">
        <v>77</v>
      </c>
      <c r="B29" s="5" t="s">
        <v>81</v>
      </c>
      <c r="C29" s="5">
        <v>7</v>
      </c>
      <c r="D29" s="7">
        <v>80500</v>
      </c>
    </row>
    <row r="30" spans="1:9" x14ac:dyDescent="0.3">
      <c r="A30" s="5" t="s">
        <v>80</v>
      </c>
      <c r="B30" s="5" t="s">
        <v>87</v>
      </c>
      <c r="C30" s="5">
        <v>15</v>
      </c>
      <c r="D30" s="7">
        <v>278250</v>
      </c>
    </row>
    <row r="32" spans="1:9" x14ac:dyDescent="0.3">
      <c r="A32" s="27" t="s">
        <v>88</v>
      </c>
      <c r="B32" s="27"/>
      <c r="C32" s="27"/>
      <c r="D32" s="11"/>
    </row>
  </sheetData>
  <mergeCells count="2">
    <mergeCell ref="F22:H22"/>
    <mergeCell ref="A32:C3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5478-6DF5-473C-8704-A4BBCF6669FA}">
  <dimension ref="A1:M35"/>
  <sheetViews>
    <sheetView workbookViewId="0"/>
  </sheetViews>
  <sheetFormatPr defaultRowHeight="16.5" x14ac:dyDescent="0.3"/>
  <cols>
    <col min="2" max="2" width="10.75" bestFit="1" customWidth="1"/>
    <col min="12" max="13" width="9.125" customWidth="1"/>
  </cols>
  <sheetData>
    <row r="1" spans="1:13" x14ac:dyDescent="0.3">
      <c r="A1" s="1" t="s">
        <v>0</v>
      </c>
      <c r="B1" s="2" t="s">
        <v>658</v>
      </c>
      <c r="G1" s="1" t="s">
        <v>2</v>
      </c>
      <c r="H1" s="2" t="s">
        <v>659</v>
      </c>
    </row>
    <row r="2" spans="1:13" x14ac:dyDescent="0.3">
      <c r="A2" s="5" t="s">
        <v>390</v>
      </c>
      <c r="B2" s="5" t="s">
        <v>660</v>
      </c>
      <c r="C2" s="5" t="s">
        <v>71</v>
      </c>
      <c r="D2" s="6" t="s">
        <v>661</v>
      </c>
      <c r="G2" s="5" t="s">
        <v>479</v>
      </c>
      <c r="H2" s="5" t="s">
        <v>662</v>
      </c>
      <c r="I2" s="5" t="s">
        <v>663</v>
      </c>
      <c r="J2" s="5" t="s">
        <v>664</v>
      </c>
    </row>
    <row r="3" spans="1:13" x14ac:dyDescent="0.3">
      <c r="A3" s="5" t="s">
        <v>665</v>
      </c>
      <c r="B3" s="8">
        <v>44934</v>
      </c>
      <c r="C3" s="5">
        <v>15</v>
      </c>
      <c r="D3" s="5" t="str">
        <f>CHOOSE(WEEKDAY(B3),"일요일","","","","","","토요일")</f>
        <v>일요일</v>
      </c>
      <c r="G3" s="5" t="s">
        <v>666</v>
      </c>
      <c r="H3" s="7">
        <v>1240</v>
      </c>
      <c r="I3" s="5">
        <v>10</v>
      </c>
      <c r="J3" s="5" t="s">
        <v>667</v>
      </c>
      <c r="L3" s="26" t="s">
        <v>352</v>
      </c>
      <c r="M3" s="26"/>
    </row>
    <row r="4" spans="1:13" x14ac:dyDescent="0.3">
      <c r="A4" s="5" t="s">
        <v>668</v>
      </c>
      <c r="B4" s="8">
        <v>44936</v>
      </c>
      <c r="C4" s="5">
        <v>8</v>
      </c>
      <c r="D4" s="5" t="str">
        <f t="shared" ref="D4:D10" si="0">CHOOSE(WEEKDAY(B4),"일요일","","","","","","토요일")</f>
        <v/>
      </c>
      <c r="G4" s="5" t="s">
        <v>669</v>
      </c>
      <c r="H4" s="7">
        <v>2450</v>
      </c>
      <c r="I4" s="5">
        <v>20</v>
      </c>
      <c r="J4" s="5" t="s">
        <v>670</v>
      </c>
      <c r="L4" s="5" t="s">
        <v>664</v>
      </c>
      <c r="M4" s="5" t="s">
        <v>664</v>
      </c>
    </row>
    <row r="5" spans="1:13" x14ac:dyDescent="0.3">
      <c r="A5" s="5" t="s">
        <v>671</v>
      </c>
      <c r="B5" s="8">
        <v>44938</v>
      </c>
      <c r="C5" s="5">
        <v>30</v>
      </c>
      <c r="D5" s="5" t="str">
        <f t="shared" si="0"/>
        <v/>
      </c>
      <c r="G5" s="5" t="s">
        <v>672</v>
      </c>
      <c r="H5" s="7">
        <v>1400</v>
      </c>
      <c r="I5" s="5">
        <v>35</v>
      </c>
      <c r="J5" s="5" t="s">
        <v>673</v>
      </c>
      <c r="L5" s="5" t="s">
        <v>674</v>
      </c>
      <c r="M5" s="5" t="s">
        <v>1412</v>
      </c>
    </row>
    <row r="6" spans="1:13" x14ac:dyDescent="0.3">
      <c r="A6" s="5" t="s">
        <v>675</v>
      </c>
      <c r="B6" s="8">
        <v>44946</v>
      </c>
      <c r="C6" s="5">
        <v>20</v>
      </c>
      <c r="D6" s="5" t="str">
        <f t="shared" si="0"/>
        <v/>
      </c>
      <c r="G6" s="5" t="s">
        <v>676</v>
      </c>
      <c r="H6" s="7">
        <v>2300</v>
      </c>
      <c r="I6" s="5">
        <v>5</v>
      </c>
      <c r="J6" s="5" t="s">
        <v>674</v>
      </c>
    </row>
    <row r="7" spans="1:13" x14ac:dyDescent="0.3">
      <c r="A7" s="5" t="s">
        <v>677</v>
      </c>
      <c r="B7" s="8">
        <v>44947</v>
      </c>
      <c r="C7" s="5">
        <v>12</v>
      </c>
      <c r="D7" s="5" t="str">
        <f t="shared" si="0"/>
        <v>토요일</v>
      </c>
      <c r="G7" s="5" t="s">
        <v>678</v>
      </c>
      <c r="H7" s="7">
        <v>1500</v>
      </c>
      <c r="I7" s="5">
        <v>11</v>
      </c>
      <c r="J7" s="5" t="s">
        <v>674</v>
      </c>
      <c r="L7" s="28" t="s">
        <v>679</v>
      </c>
      <c r="M7" s="29"/>
    </row>
    <row r="8" spans="1:13" x14ac:dyDescent="0.3">
      <c r="A8" s="5" t="s">
        <v>671</v>
      </c>
      <c r="B8" s="8">
        <v>44999</v>
      </c>
      <c r="C8" s="5">
        <v>31</v>
      </c>
      <c r="D8" s="5" t="str">
        <f t="shared" si="0"/>
        <v/>
      </c>
      <c r="G8" s="5" t="s">
        <v>680</v>
      </c>
      <c r="H8" s="7">
        <v>1670</v>
      </c>
      <c r="I8" s="5">
        <v>30</v>
      </c>
      <c r="J8" s="5" t="s">
        <v>667</v>
      </c>
      <c r="L8" s="33">
        <f t="shared" ref="L8" si="1">ABS(DSUM(G2:J11,3,L4:L5)-DSUM(G2:J11,3,M4:M5))</f>
        <v>81</v>
      </c>
      <c r="M8" s="34"/>
    </row>
    <row r="9" spans="1:13" x14ac:dyDescent="0.3">
      <c r="A9" s="5" t="s">
        <v>675</v>
      </c>
      <c r="B9" s="8">
        <v>45215</v>
      </c>
      <c r="C9" s="5">
        <v>24</v>
      </c>
      <c r="D9" s="5" t="str">
        <f t="shared" si="0"/>
        <v/>
      </c>
      <c r="G9" s="5" t="s">
        <v>681</v>
      </c>
      <c r="H9" s="7">
        <v>1580</v>
      </c>
      <c r="I9" s="5">
        <v>45</v>
      </c>
      <c r="J9" s="5" t="s">
        <v>670</v>
      </c>
    </row>
    <row r="10" spans="1:13" x14ac:dyDescent="0.3">
      <c r="A10" s="5" t="s">
        <v>668</v>
      </c>
      <c r="B10" s="8">
        <v>45216</v>
      </c>
      <c r="C10" s="5">
        <v>16</v>
      </c>
      <c r="D10" s="5" t="str">
        <f t="shared" si="0"/>
        <v/>
      </c>
      <c r="G10" s="5" t="s">
        <v>682</v>
      </c>
      <c r="H10" s="7">
        <v>3560</v>
      </c>
      <c r="I10" s="5">
        <v>20</v>
      </c>
      <c r="J10" s="5" t="s">
        <v>673</v>
      </c>
    </row>
    <row r="11" spans="1:13" x14ac:dyDescent="0.3">
      <c r="G11" s="5" t="s">
        <v>683</v>
      </c>
      <c r="H11" s="7">
        <v>2570</v>
      </c>
      <c r="I11" s="5">
        <v>32</v>
      </c>
      <c r="J11" s="5" t="s">
        <v>670</v>
      </c>
    </row>
    <row r="13" spans="1:13" x14ac:dyDescent="0.3">
      <c r="A13" s="1" t="s">
        <v>117</v>
      </c>
      <c r="B13" s="2" t="s">
        <v>684</v>
      </c>
      <c r="G13" s="1" t="s">
        <v>35</v>
      </c>
      <c r="H13" s="2" t="s">
        <v>685</v>
      </c>
    </row>
    <row r="14" spans="1:13" x14ac:dyDescent="0.3">
      <c r="A14" s="5" t="s">
        <v>686</v>
      </c>
      <c r="B14" s="5" t="s">
        <v>126</v>
      </c>
      <c r="C14" s="5" t="s">
        <v>133</v>
      </c>
      <c r="D14" s="5" t="s">
        <v>136</v>
      </c>
      <c r="E14" s="5" t="s">
        <v>687</v>
      </c>
      <c r="G14" s="5" t="s">
        <v>143</v>
      </c>
      <c r="H14" s="5" t="s">
        <v>688</v>
      </c>
      <c r="I14" s="5" t="s">
        <v>689</v>
      </c>
      <c r="J14" s="5" t="s">
        <v>690</v>
      </c>
      <c r="K14" s="5" t="s">
        <v>691</v>
      </c>
      <c r="L14" s="5" t="s">
        <v>692</v>
      </c>
      <c r="M14" s="6" t="s">
        <v>463</v>
      </c>
    </row>
    <row r="15" spans="1:13" x14ac:dyDescent="0.3">
      <c r="A15" s="5" t="s">
        <v>693</v>
      </c>
      <c r="B15" s="7">
        <v>6500</v>
      </c>
      <c r="C15" s="7">
        <v>8000</v>
      </c>
      <c r="D15" s="7">
        <v>7500</v>
      </c>
      <c r="E15" s="7">
        <v>22000</v>
      </c>
      <c r="G15" s="5" t="s">
        <v>694</v>
      </c>
      <c r="H15" s="5" t="s">
        <v>695</v>
      </c>
      <c r="I15" s="5" t="s">
        <v>695</v>
      </c>
      <c r="J15" s="5" t="s">
        <v>695</v>
      </c>
      <c r="K15" s="5" t="s">
        <v>695</v>
      </c>
      <c r="L15" s="5" t="s">
        <v>695</v>
      </c>
      <c r="M15" s="5" t="str">
        <f>IF(COUNTA(H15:L15)=5,"만점","")</f>
        <v>만점</v>
      </c>
    </row>
    <row r="16" spans="1:13" x14ac:dyDescent="0.3">
      <c r="A16" s="5" t="s">
        <v>696</v>
      </c>
      <c r="B16" s="7">
        <v>8000</v>
      </c>
      <c r="C16" s="7">
        <v>7500</v>
      </c>
      <c r="D16" s="7">
        <v>8500</v>
      </c>
      <c r="E16" s="7">
        <v>24000</v>
      </c>
      <c r="G16" s="5" t="s">
        <v>697</v>
      </c>
      <c r="H16" s="5"/>
      <c r="I16" s="5" t="s">
        <v>695</v>
      </c>
      <c r="J16" s="5" t="s">
        <v>695</v>
      </c>
      <c r="K16" s="5" t="s">
        <v>695</v>
      </c>
      <c r="L16" s="5"/>
      <c r="M16" s="5" t="str">
        <f t="shared" ref="M16:M19" si="2">IF(COUNTA(H16:L16)=5,"만점","")</f>
        <v/>
      </c>
    </row>
    <row r="17" spans="1:13" x14ac:dyDescent="0.3">
      <c r="A17" s="5" t="s">
        <v>698</v>
      </c>
      <c r="B17" s="7">
        <v>9500</v>
      </c>
      <c r="C17" s="7">
        <v>9000</v>
      </c>
      <c r="D17" s="7">
        <v>9500</v>
      </c>
      <c r="E17" s="7">
        <v>28000</v>
      </c>
      <c r="G17" s="5" t="s">
        <v>699</v>
      </c>
      <c r="H17" s="5"/>
      <c r="I17" s="5" t="s">
        <v>695</v>
      </c>
      <c r="J17" s="5"/>
      <c r="K17" s="5" t="s">
        <v>695</v>
      </c>
      <c r="L17" s="5" t="s">
        <v>695</v>
      </c>
      <c r="M17" s="5" t="str">
        <f t="shared" si="2"/>
        <v/>
      </c>
    </row>
    <row r="18" spans="1:13" x14ac:dyDescent="0.3">
      <c r="A18" s="5" t="s">
        <v>700</v>
      </c>
      <c r="B18" s="7">
        <v>5500</v>
      </c>
      <c r="C18" s="7">
        <v>6000</v>
      </c>
      <c r="D18" s="7">
        <v>6000</v>
      </c>
      <c r="E18" s="7">
        <v>17500</v>
      </c>
      <c r="G18" s="5" t="s">
        <v>701</v>
      </c>
      <c r="H18" s="5" t="s">
        <v>695</v>
      </c>
      <c r="I18" s="5" t="s">
        <v>695</v>
      </c>
      <c r="J18" s="5" t="s">
        <v>695</v>
      </c>
      <c r="K18" s="5" t="s">
        <v>695</v>
      </c>
      <c r="L18" s="5" t="s">
        <v>695</v>
      </c>
      <c r="M18" s="5" t="str">
        <f t="shared" si="2"/>
        <v>만점</v>
      </c>
    </row>
    <row r="19" spans="1:13" x14ac:dyDescent="0.3">
      <c r="A19" s="5" t="s">
        <v>702</v>
      </c>
      <c r="B19" s="7">
        <v>5000</v>
      </c>
      <c r="C19" s="7">
        <v>4500</v>
      </c>
      <c r="D19" s="7">
        <v>5500</v>
      </c>
      <c r="E19" s="7">
        <v>15000</v>
      </c>
      <c r="G19" s="5" t="s">
        <v>703</v>
      </c>
      <c r="H19" s="5" t="s">
        <v>695</v>
      </c>
      <c r="I19" s="5"/>
      <c r="J19" s="5" t="s">
        <v>695</v>
      </c>
      <c r="K19" s="5" t="s">
        <v>695</v>
      </c>
      <c r="L19" s="5" t="s">
        <v>695</v>
      </c>
      <c r="M19" s="5" t="str">
        <f t="shared" si="2"/>
        <v/>
      </c>
    </row>
    <row r="20" spans="1:13" x14ac:dyDescent="0.3">
      <c r="A20" s="5" t="s">
        <v>704</v>
      </c>
      <c r="B20" s="7">
        <v>6000</v>
      </c>
      <c r="C20" s="7">
        <v>7000</v>
      </c>
      <c r="D20" s="7">
        <v>6000</v>
      </c>
      <c r="E20" s="7">
        <v>19000</v>
      </c>
    </row>
    <row r="21" spans="1:13" x14ac:dyDescent="0.3">
      <c r="A21" s="5" t="s">
        <v>705</v>
      </c>
      <c r="B21" s="7">
        <v>7000</v>
      </c>
      <c r="C21" s="7">
        <v>7000</v>
      </c>
      <c r="D21" s="7">
        <v>7500</v>
      </c>
      <c r="E21" s="7">
        <v>21500</v>
      </c>
    </row>
    <row r="22" spans="1:13" x14ac:dyDescent="0.3">
      <c r="A22" s="5" t="s">
        <v>706</v>
      </c>
      <c r="B22" s="7">
        <v>7500</v>
      </c>
      <c r="C22" s="7">
        <v>8000</v>
      </c>
      <c r="D22" s="7">
        <v>7000</v>
      </c>
      <c r="E22" s="7">
        <v>22500</v>
      </c>
    </row>
    <row r="23" spans="1:13" x14ac:dyDescent="0.3">
      <c r="A23" s="28" t="s">
        <v>707</v>
      </c>
      <c r="B23" s="30"/>
      <c r="C23" s="30"/>
      <c r="D23" s="29"/>
      <c r="E23" s="5" t="str">
        <f>INDEX(A15:E22,MATCH(MAX(E15:E22),E15:E22,0),1)</f>
        <v>3공장</v>
      </c>
    </row>
    <row r="25" spans="1:13" x14ac:dyDescent="0.3">
      <c r="A25" s="1" t="s">
        <v>66</v>
      </c>
      <c r="B25" s="2" t="s">
        <v>708</v>
      </c>
    </row>
    <row r="26" spans="1:13" x14ac:dyDescent="0.3">
      <c r="A26" s="5" t="s">
        <v>709</v>
      </c>
      <c r="B26" s="5" t="s">
        <v>143</v>
      </c>
      <c r="C26" s="5" t="s">
        <v>710</v>
      </c>
      <c r="D26" s="5" t="s">
        <v>126</v>
      </c>
      <c r="E26" s="5" t="s">
        <v>133</v>
      </c>
      <c r="F26" s="5" t="s">
        <v>136</v>
      </c>
    </row>
    <row r="27" spans="1:13" x14ac:dyDescent="0.3">
      <c r="A27" s="5">
        <v>3212</v>
      </c>
      <c r="B27" s="5" t="s">
        <v>711</v>
      </c>
      <c r="C27" s="5" t="s">
        <v>712</v>
      </c>
      <c r="D27" s="7">
        <v>35200</v>
      </c>
      <c r="E27" s="7">
        <v>35000</v>
      </c>
      <c r="F27" s="7">
        <v>36000</v>
      </c>
    </row>
    <row r="28" spans="1:13" x14ac:dyDescent="0.3">
      <c r="A28" s="5">
        <v>3214</v>
      </c>
      <c r="B28" s="5" t="s">
        <v>713</v>
      </c>
      <c r="C28" s="5" t="s">
        <v>712</v>
      </c>
      <c r="D28" s="7">
        <v>12500</v>
      </c>
      <c r="E28" s="7">
        <v>21000</v>
      </c>
      <c r="F28" s="7">
        <v>20000</v>
      </c>
    </row>
    <row r="29" spans="1:13" x14ac:dyDescent="0.3">
      <c r="A29" s="5">
        <v>3114</v>
      </c>
      <c r="B29" s="5" t="s">
        <v>714</v>
      </c>
      <c r="C29" s="5" t="s">
        <v>715</v>
      </c>
      <c r="D29" s="7">
        <v>62500</v>
      </c>
      <c r="E29" s="7">
        <v>65000</v>
      </c>
      <c r="F29" s="7">
        <v>64000</v>
      </c>
    </row>
    <row r="30" spans="1:13" x14ac:dyDescent="0.3">
      <c r="A30" s="5">
        <v>3412</v>
      </c>
      <c r="B30" s="5" t="s">
        <v>716</v>
      </c>
      <c r="C30" s="5" t="s">
        <v>717</v>
      </c>
      <c r="D30" s="7">
        <v>62533</v>
      </c>
      <c r="E30" s="7">
        <v>61890</v>
      </c>
      <c r="F30" s="7">
        <v>63000</v>
      </c>
    </row>
    <row r="31" spans="1:13" x14ac:dyDescent="0.3">
      <c r="A31" s="5">
        <v>3312</v>
      </c>
      <c r="B31" s="5" t="s">
        <v>718</v>
      </c>
      <c r="C31" s="5" t="s">
        <v>719</v>
      </c>
      <c r="D31" s="7">
        <v>32560</v>
      </c>
      <c r="E31" s="7">
        <v>33000</v>
      </c>
      <c r="F31" s="7">
        <v>32000</v>
      </c>
    </row>
    <row r="32" spans="1:13" x14ac:dyDescent="0.3">
      <c r="A32" s="5">
        <v>3213</v>
      </c>
      <c r="B32" s="5" t="s">
        <v>580</v>
      </c>
      <c r="C32" s="5" t="s">
        <v>712</v>
      </c>
      <c r="D32" s="7">
        <v>64250</v>
      </c>
      <c r="E32" s="7">
        <v>56000</v>
      </c>
      <c r="F32" s="7">
        <v>66000</v>
      </c>
    </row>
    <row r="33" spans="1:6" x14ac:dyDescent="0.3">
      <c r="A33" s="5">
        <v>3413</v>
      </c>
      <c r="B33" s="5" t="s">
        <v>720</v>
      </c>
      <c r="C33" s="5" t="s">
        <v>717</v>
      </c>
      <c r="D33" s="7">
        <v>45850</v>
      </c>
      <c r="E33" s="7">
        <v>43650</v>
      </c>
      <c r="F33" s="7">
        <v>48000</v>
      </c>
    </row>
    <row r="35" spans="1:6" x14ac:dyDescent="0.3">
      <c r="E35" s="6" t="s">
        <v>721</v>
      </c>
      <c r="F35" s="7">
        <f>ROUNDDOWN(_xlfn.STDEV.S(F27:F33),-1)</f>
        <v>18170</v>
      </c>
    </row>
  </sheetData>
  <mergeCells count="4">
    <mergeCell ref="L3:M3"/>
    <mergeCell ref="L7:M7"/>
    <mergeCell ref="L8:M8"/>
    <mergeCell ref="A23:D23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9A77-6EF8-4262-B7C1-B4BB36F1F8C1}">
  <dimension ref="A1:K37"/>
  <sheetViews>
    <sheetView workbookViewId="0"/>
  </sheetViews>
  <sheetFormatPr defaultRowHeight="16.5" x14ac:dyDescent="0.3"/>
  <cols>
    <col min="5" max="5" width="9.375" bestFit="1" customWidth="1"/>
    <col min="10" max="11" width="10.125" customWidth="1"/>
  </cols>
  <sheetData>
    <row r="1" spans="1:11" x14ac:dyDescent="0.3">
      <c r="A1" s="1" t="s">
        <v>0</v>
      </c>
      <c r="B1" s="2" t="s">
        <v>722</v>
      </c>
      <c r="F1" s="1" t="s">
        <v>2</v>
      </c>
      <c r="G1" s="2" t="s">
        <v>723</v>
      </c>
    </row>
    <row r="2" spans="1:11" x14ac:dyDescent="0.3">
      <c r="A2" s="5" t="s">
        <v>614</v>
      </c>
      <c r="B2" s="5" t="s">
        <v>10</v>
      </c>
      <c r="C2" s="5" t="s">
        <v>6</v>
      </c>
      <c r="D2" s="6" t="s">
        <v>272</v>
      </c>
      <c r="F2" s="5" t="s">
        <v>143</v>
      </c>
      <c r="G2" s="5" t="s">
        <v>336</v>
      </c>
      <c r="H2" s="5" t="s">
        <v>463</v>
      </c>
      <c r="J2" s="28" t="s">
        <v>724</v>
      </c>
      <c r="K2" s="29"/>
    </row>
    <row r="3" spans="1:11" x14ac:dyDescent="0.3">
      <c r="A3" s="5" t="s">
        <v>725</v>
      </c>
      <c r="B3" s="5" t="s">
        <v>726</v>
      </c>
      <c r="C3" s="5" t="s">
        <v>28</v>
      </c>
      <c r="D3" s="5"/>
      <c r="F3" s="5" t="s">
        <v>727</v>
      </c>
      <c r="G3" s="5" t="s">
        <v>728</v>
      </c>
      <c r="H3" s="5">
        <v>92</v>
      </c>
      <c r="J3" s="33"/>
      <c r="K3" s="34"/>
    </row>
    <row r="4" spans="1:11" x14ac:dyDescent="0.3">
      <c r="A4" s="5" t="s">
        <v>729</v>
      </c>
      <c r="B4" s="5" t="s">
        <v>730</v>
      </c>
      <c r="C4" s="5" t="s">
        <v>28</v>
      </c>
      <c r="D4" s="5"/>
      <c r="F4" s="5" t="s">
        <v>731</v>
      </c>
      <c r="G4" s="5" t="s">
        <v>732</v>
      </c>
      <c r="H4" s="5">
        <v>89</v>
      </c>
    </row>
    <row r="5" spans="1:11" x14ac:dyDescent="0.3">
      <c r="A5" s="5" t="s">
        <v>733</v>
      </c>
      <c r="B5" s="5" t="s">
        <v>734</v>
      </c>
      <c r="C5" s="5" t="s">
        <v>28</v>
      </c>
      <c r="D5" s="5"/>
      <c r="F5" s="5" t="s">
        <v>735</v>
      </c>
      <c r="G5" s="5" t="s">
        <v>736</v>
      </c>
      <c r="H5" s="5">
        <v>59</v>
      </c>
    </row>
    <row r="6" spans="1:11" x14ac:dyDescent="0.3">
      <c r="A6" s="5" t="s">
        <v>737</v>
      </c>
      <c r="B6" s="5" t="s">
        <v>611</v>
      </c>
      <c r="C6" s="5" t="s">
        <v>23</v>
      </c>
      <c r="D6" s="5"/>
      <c r="F6" s="5" t="s">
        <v>738</v>
      </c>
      <c r="G6" s="5" t="s">
        <v>736</v>
      </c>
      <c r="H6" s="5">
        <v>95</v>
      </c>
    </row>
    <row r="7" spans="1:11" x14ac:dyDescent="0.3">
      <c r="A7" s="5" t="s">
        <v>739</v>
      </c>
      <c r="B7" s="5" t="s">
        <v>740</v>
      </c>
      <c r="C7" s="5" t="s">
        <v>23</v>
      </c>
      <c r="D7" s="5"/>
      <c r="F7" s="5" t="s">
        <v>741</v>
      </c>
      <c r="G7" s="5" t="s">
        <v>732</v>
      </c>
      <c r="H7" s="5">
        <v>79</v>
      </c>
    </row>
    <row r="8" spans="1:11" x14ac:dyDescent="0.3">
      <c r="A8" s="5" t="s">
        <v>742</v>
      </c>
      <c r="B8" s="5" t="s">
        <v>743</v>
      </c>
      <c r="C8" s="5" t="s">
        <v>23</v>
      </c>
      <c r="D8" s="5"/>
      <c r="F8" s="5" t="s">
        <v>744</v>
      </c>
      <c r="G8" s="5" t="s">
        <v>728</v>
      </c>
      <c r="H8" s="5">
        <v>65</v>
      </c>
    </row>
    <row r="9" spans="1:11" x14ac:dyDescent="0.3">
      <c r="A9" s="5" t="s">
        <v>745</v>
      </c>
      <c r="B9" s="5" t="s">
        <v>746</v>
      </c>
      <c r="C9" s="5" t="s">
        <v>21</v>
      </c>
      <c r="D9" s="5"/>
      <c r="F9" s="5" t="s">
        <v>747</v>
      </c>
      <c r="G9" s="5" t="s">
        <v>732</v>
      </c>
      <c r="H9" s="5">
        <v>70</v>
      </c>
      <c r="J9" s="26" t="s">
        <v>352</v>
      </c>
      <c r="K9" s="26"/>
    </row>
    <row r="10" spans="1:11" x14ac:dyDescent="0.3">
      <c r="A10" s="5" t="s">
        <v>748</v>
      </c>
      <c r="B10" s="5" t="s">
        <v>749</v>
      </c>
      <c r="C10" s="5" t="s">
        <v>21</v>
      </c>
      <c r="D10" s="5"/>
      <c r="F10" s="5" t="s">
        <v>750</v>
      </c>
      <c r="G10" s="5" t="s">
        <v>728</v>
      </c>
      <c r="H10" s="5">
        <v>88</v>
      </c>
      <c r="J10" s="5"/>
      <c r="K10" s="5"/>
    </row>
    <row r="11" spans="1:11" x14ac:dyDescent="0.3">
      <c r="A11" s="5" t="s">
        <v>751</v>
      </c>
      <c r="B11" s="5" t="s">
        <v>752</v>
      </c>
      <c r="C11" s="5" t="s">
        <v>21</v>
      </c>
      <c r="D11" s="5"/>
      <c r="F11" s="5" t="s">
        <v>753</v>
      </c>
      <c r="G11" s="5" t="s">
        <v>736</v>
      </c>
      <c r="H11" s="5">
        <v>91</v>
      </c>
      <c r="J11" s="5"/>
      <c r="K11" s="5"/>
    </row>
    <row r="13" spans="1:11" x14ac:dyDescent="0.3">
      <c r="A13" s="1" t="s">
        <v>117</v>
      </c>
      <c r="B13" s="2" t="s">
        <v>754</v>
      </c>
      <c r="G13" s="1" t="s">
        <v>115</v>
      </c>
      <c r="H13" s="2" t="s">
        <v>755</v>
      </c>
    </row>
    <row r="14" spans="1:11" x14ac:dyDescent="0.3">
      <c r="A14" s="5" t="s">
        <v>538</v>
      </c>
      <c r="B14" s="5" t="s">
        <v>756</v>
      </c>
      <c r="C14" s="5" t="s">
        <v>662</v>
      </c>
      <c r="D14" s="5" t="s">
        <v>43</v>
      </c>
      <c r="E14" s="5" t="s">
        <v>757</v>
      </c>
      <c r="G14" s="5" t="s">
        <v>758</v>
      </c>
      <c r="H14" s="5" t="s">
        <v>272</v>
      </c>
      <c r="I14" s="5" t="s">
        <v>759</v>
      </c>
      <c r="J14" s="5" t="s">
        <v>337</v>
      </c>
    </row>
    <row r="15" spans="1:11" x14ac:dyDescent="0.3">
      <c r="A15" s="5" t="s">
        <v>760</v>
      </c>
      <c r="B15" s="5" t="s">
        <v>761</v>
      </c>
      <c r="C15" s="7">
        <v>2980</v>
      </c>
      <c r="D15" s="5">
        <v>24</v>
      </c>
      <c r="E15" s="7">
        <v>71520</v>
      </c>
      <c r="G15" s="5">
        <v>168001</v>
      </c>
      <c r="H15" s="5" t="s">
        <v>762</v>
      </c>
      <c r="I15" s="5">
        <v>35</v>
      </c>
      <c r="J15" s="15">
        <v>7.6006944444444446E-2</v>
      </c>
    </row>
    <row r="16" spans="1:11" x14ac:dyDescent="0.3">
      <c r="A16" s="5" t="s">
        <v>760</v>
      </c>
      <c r="B16" s="5" t="s">
        <v>763</v>
      </c>
      <c r="C16" s="7">
        <v>3690</v>
      </c>
      <c r="D16" s="5">
        <v>16</v>
      </c>
      <c r="E16" s="7">
        <v>59040</v>
      </c>
      <c r="G16" s="5">
        <v>168002</v>
      </c>
      <c r="H16" s="5" t="s">
        <v>764</v>
      </c>
      <c r="I16" s="5">
        <v>42</v>
      </c>
      <c r="J16" s="15">
        <v>7.3506944444444444E-2</v>
      </c>
    </row>
    <row r="17" spans="1:10" x14ac:dyDescent="0.3">
      <c r="A17" s="5" t="s">
        <v>765</v>
      </c>
      <c r="B17" s="5" t="s">
        <v>766</v>
      </c>
      <c r="C17" s="7">
        <v>4500</v>
      </c>
      <c r="D17" s="5">
        <v>32</v>
      </c>
      <c r="E17" s="7">
        <v>144000</v>
      </c>
      <c r="G17" s="5">
        <v>168003</v>
      </c>
      <c r="H17" s="5" t="s">
        <v>238</v>
      </c>
      <c r="I17" s="5">
        <v>29</v>
      </c>
      <c r="J17" s="15">
        <v>8.5717592592592595E-2</v>
      </c>
    </row>
    <row r="18" spans="1:10" x14ac:dyDescent="0.3">
      <c r="A18" s="5" t="s">
        <v>760</v>
      </c>
      <c r="B18" s="5" t="s">
        <v>767</v>
      </c>
      <c r="C18" s="7">
        <v>2850</v>
      </c>
      <c r="D18" s="5">
        <v>24</v>
      </c>
      <c r="E18" s="7">
        <v>68400</v>
      </c>
      <c r="G18" s="5">
        <v>168004</v>
      </c>
      <c r="H18" s="5" t="s">
        <v>768</v>
      </c>
      <c r="I18" s="5">
        <v>38</v>
      </c>
      <c r="J18" s="15">
        <v>7.7256944444444434E-2</v>
      </c>
    </row>
    <row r="19" spans="1:10" x14ac:dyDescent="0.3">
      <c r="A19" s="5" t="s">
        <v>765</v>
      </c>
      <c r="B19" s="5" t="s">
        <v>769</v>
      </c>
      <c r="C19" s="7">
        <v>3300</v>
      </c>
      <c r="D19" s="5">
        <v>22</v>
      </c>
      <c r="E19" s="7">
        <v>72600</v>
      </c>
      <c r="G19" s="5">
        <v>168005</v>
      </c>
      <c r="H19" s="5" t="s">
        <v>764</v>
      </c>
      <c r="I19" s="5">
        <v>44</v>
      </c>
      <c r="J19" s="15">
        <v>6.3981481481481486E-2</v>
      </c>
    </row>
    <row r="20" spans="1:10" x14ac:dyDescent="0.3">
      <c r="A20" s="5" t="s">
        <v>765</v>
      </c>
      <c r="B20" s="5" t="s">
        <v>770</v>
      </c>
      <c r="C20" s="7">
        <v>4920</v>
      </c>
      <c r="D20" s="5">
        <v>18</v>
      </c>
      <c r="E20" s="7">
        <v>88560</v>
      </c>
      <c r="G20" s="5">
        <v>168006</v>
      </c>
      <c r="H20" s="5" t="s">
        <v>771</v>
      </c>
      <c r="I20" s="5">
        <v>51</v>
      </c>
      <c r="J20" s="15">
        <v>7.075231481481481E-2</v>
      </c>
    </row>
    <row r="21" spans="1:10" x14ac:dyDescent="0.3">
      <c r="A21" s="5" t="s">
        <v>765</v>
      </c>
      <c r="B21" s="5" t="s">
        <v>772</v>
      </c>
      <c r="C21" s="7">
        <v>3840</v>
      </c>
      <c r="D21" s="5">
        <v>19</v>
      </c>
      <c r="E21" s="7">
        <v>72960</v>
      </c>
      <c r="G21" s="5">
        <v>168007</v>
      </c>
      <c r="H21" s="5" t="s">
        <v>762</v>
      </c>
      <c r="I21" s="5">
        <v>32</v>
      </c>
      <c r="J21" s="15">
        <v>8.4224537037037028E-2</v>
      </c>
    </row>
    <row r="22" spans="1:10" x14ac:dyDescent="0.3">
      <c r="A22" s="5" t="s">
        <v>760</v>
      </c>
      <c r="B22" s="5" t="s">
        <v>773</v>
      </c>
      <c r="C22" s="7">
        <v>3600</v>
      </c>
      <c r="D22" s="5">
        <v>23</v>
      </c>
      <c r="E22" s="7">
        <v>82800</v>
      </c>
      <c r="G22" s="5">
        <v>168008</v>
      </c>
      <c r="H22" s="5" t="s">
        <v>238</v>
      </c>
      <c r="I22" s="5">
        <v>40</v>
      </c>
      <c r="J22" s="15">
        <v>6.9004629629629624E-2</v>
      </c>
    </row>
    <row r="23" spans="1:10" x14ac:dyDescent="0.3">
      <c r="A23" s="5" t="s">
        <v>760</v>
      </c>
      <c r="B23" s="5" t="s">
        <v>774</v>
      </c>
      <c r="C23" s="7">
        <v>4180</v>
      </c>
      <c r="D23" s="5">
        <v>15</v>
      </c>
      <c r="E23" s="7">
        <v>62700</v>
      </c>
      <c r="G23" s="5">
        <v>168009</v>
      </c>
      <c r="H23" s="5" t="s">
        <v>768</v>
      </c>
      <c r="I23" s="5">
        <v>23</v>
      </c>
      <c r="J23" s="15">
        <v>8.0844907407407407E-2</v>
      </c>
    </row>
    <row r="24" spans="1:10" x14ac:dyDescent="0.3">
      <c r="A24" s="28" t="s">
        <v>775</v>
      </c>
      <c r="B24" s="30"/>
      <c r="C24" s="30"/>
      <c r="D24" s="29"/>
      <c r="E24" s="12"/>
      <c r="G24" s="28" t="s">
        <v>776</v>
      </c>
      <c r="H24" s="29"/>
      <c r="I24" s="33"/>
      <c r="J24" s="34"/>
    </row>
    <row r="26" spans="1:10" x14ac:dyDescent="0.3">
      <c r="A26" s="1" t="s">
        <v>66</v>
      </c>
      <c r="B26" s="2" t="s">
        <v>777</v>
      </c>
    </row>
    <row r="27" spans="1:10" x14ac:dyDescent="0.3">
      <c r="A27" s="5" t="s">
        <v>778</v>
      </c>
      <c r="B27" s="5" t="s">
        <v>146</v>
      </c>
      <c r="C27" s="5" t="s">
        <v>290</v>
      </c>
      <c r="D27" s="6" t="s">
        <v>99</v>
      </c>
    </row>
    <row r="28" spans="1:10" x14ac:dyDescent="0.3">
      <c r="A28" s="5" t="s">
        <v>779</v>
      </c>
      <c r="B28" s="5" t="s">
        <v>588</v>
      </c>
      <c r="C28" s="5" t="s">
        <v>780</v>
      </c>
      <c r="D28" s="5"/>
    </row>
    <row r="29" spans="1:10" x14ac:dyDescent="0.3">
      <c r="A29" s="5" t="s">
        <v>781</v>
      </c>
      <c r="B29" s="5" t="s">
        <v>586</v>
      </c>
      <c r="C29" s="5" t="s">
        <v>782</v>
      </c>
      <c r="D29" s="5"/>
    </row>
    <row r="30" spans="1:10" x14ac:dyDescent="0.3">
      <c r="A30" s="5" t="s">
        <v>783</v>
      </c>
      <c r="B30" s="5" t="s">
        <v>586</v>
      </c>
      <c r="C30" s="5" t="s">
        <v>782</v>
      </c>
      <c r="D30" s="5"/>
    </row>
    <row r="31" spans="1:10" x14ac:dyDescent="0.3">
      <c r="A31" s="5" t="s">
        <v>784</v>
      </c>
      <c r="B31" s="5" t="s">
        <v>588</v>
      </c>
      <c r="C31" s="5" t="s">
        <v>782</v>
      </c>
      <c r="D31" s="5"/>
    </row>
    <row r="32" spans="1:10" x14ac:dyDescent="0.3">
      <c r="A32" s="5" t="s">
        <v>785</v>
      </c>
      <c r="B32" s="5" t="s">
        <v>586</v>
      </c>
      <c r="C32" s="5" t="s">
        <v>780</v>
      </c>
      <c r="D32" s="5"/>
    </row>
    <row r="33" spans="1:9" x14ac:dyDescent="0.3">
      <c r="A33" s="5" t="s">
        <v>786</v>
      </c>
      <c r="B33" s="5" t="s">
        <v>588</v>
      </c>
      <c r="C33" s="5" t="s">
        <v>782</v>
      </c>
      <c r="D33" s="5"/>
    </row>
    <row r="34" spans="1:9" x14ac:dyDescent="0.3">
      <c r="A34" s="5" t="s">
        <v>787</v>
      </c>
      <c r="B34" s="5" t="s">
        <v>588</v>
      </c>
      <c r="C34" s="5" t="s">
        <v>780</v>
      </c>
      <c r="D34" s="5"/>
    </row>
    <row r="35" spans="1:9" x14ac:dyDescent="0.3">
      <c r="A35" s="5" t="s">
        <v>788</v>
      </c>
      <c r="B35" s="5" t="s">
        <v>588</v>
      </c>
      <c r="C35" s="5" t="s">
        <v>780</v>
      </c>
      <c r="D35" s="5"/>
      <c r="F35" t="s">
        <v>789</v>
      </c>
    </row>
    <row r="36" spans="1:9" x14ac:dyDescent="0.3">
      <c r="A36" s="5" t="s">
        <v>790</v>
      </c>
      <c r="B36" s="5" t="s">
        <v>586</v>
      </c>
      <c r="C36" s="5" t="s">
        <v>780</v>
      </c>
      <c r="D36" s="5"/>
      <c r="F36" s="5" t="s">
        <v>72</v>
      </c>
      <c r="G36" s="5" t="s">
        <v>791</v>
      </c>
      <c r="H36" s="5" t="s">
        <v>76</v>
      </c>
      <c r="I36" s="5" t="s">
        <v>792</v>
      </c>
    </row>
    <row r="37" spans="1:9" x14ac:dyDescent="0.3">
      <c r="A37" s="5" t="s">
        <v>793</v>
      </c>
      <c r="B37" s="5" t="s">
        <v>586</v>
      </c>
      <c r="C37" s="5" t="s">
        <v>782</v>
      </c>
      <c r="D37" s="5"/>
      <c r="F37" s="5" t="s">
        <v>99</v>
      </c>
      <c r="G37" s="5" t="s">
        <v>423</v>
      </c>
      <c r="H37" s="5" t="s">
        <v>398</v>
      </c>
      <c r="I37" s="5" t="s">
        <v>239</v>
      </c>
    </row>
  </sheetData>
  <mergeCells count="6">
    <mergeCell ref="J2:K2"/>
    <mergeCell ref="J3:K3"/>
    <mergeCell ref="J9:K9"/>
    <mergeCell ref="A24:D24"/>
    <mergeCell ref="G24:H24"/>
    <mergeCell ref="I24:J24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E6E4-BFE1-4BD5-9C4D-71A78621BD70}">
  <dimension ref="A1:L34"/>
  <sheetViews>
    <sheetView workbookViewId="0"/>
  </sheetViews>
  <sheetFormatPr defaultRowHeight="16.5" x14ac:dyDescent="0.3"/>
  <cols>
    <col min="2" max="2" width="11" bestFit="1" customWidth="1"/>
    <col min="4" max="4" width="11" bestFit="1" customWidth="1"/>
    <col min="6" max="6" width="9.125" bestFit="1" customWidth="1"/>
    <col min="8" max="8" width="13" bestFit="1" customWidth="1"/>
    <col min="9" max="9" width="10.875" bestFit="1" customWidth="1"/>
    <col min="10" max="10" width="13" bestFit="1" customWidth="1"/>
    <col min="11" max="11" width="5.625" customWidth="1"/>
  </cols>
  <sheetData>
    <row r="1" spans="1:12" x14ac:dyDescent="0.3">
      <c r="A1" s="1" t="s">
        <v>0</v>
      </c>
      <c r="B1" s="2" t="s">
        <v>794</v>
      </c>
      <c r="F1" s="1" t="s">
        <v>2</v>
      </c>
      <c r="G1" s="2" t="s">
        <v>795</v>
      </c>
    </row>
    <row r="2" spans="1:12" x14ac:dyDescent="0.3">
      <c r="A2" s="5" t="s">
        <v>122</v>
      </c>
      <c r="B2" s="5" t="s">
        <v>38</v>
      </c>
      <c r="C2" s="5" t="s">
        <v>39</v>
      </c>
      <c r="D2" s="6" t="s">
        <v>796</v>
      </c>
      <c r="F2" s="5" t="s">
        <v>538</v>
      </c>
      <c r="G2" s="5" t="s">
        <v>797</v>
      </c>
      <c r="H2" s="5" t="s">
        <v>798</v>
      </c>
      <c r="I2" s="5" t="s">
        <v>799</v>
      </c>
      <c r="J2" s="5" t="s">
        <v>800</v>
      </c>
      <c r="L2" s="5"/>
    </row>
    <row r="3" spans="1:12" x14ac:dyDescent="0.3">
      <c r="A3" s="5" t="s">
        <v>250</v>
      </c>
      <c r="B3" s="9">
        <v>0.38194444444444442</v>
      </c>
      <c r="C3" s="9">
        <v>0.47222222222222227</v>
      </c>
      <c r="D3" s="5"/>
      <c r="F3" s="5" t="s">
        <v>801</v>
      </c>
      <c r="G3" s="5">
        <v>69</v>
      </c>
      <c r="H3" s="7">
        <v>150000000</v>
      </c>
      <c r="I3" s="7">
        <v>2100000</v>
      </c>
      <c r="J3" s="7">
        <v>230000000</v>
      </c>
      <c r="L3" s="5"/>
    </row>
    <row r="4" spans="1:12" x14ac:dyDescent="0.3">
      <c r="A4" s="5" t="s">
        <v>802</v>
      </c>
      <c r="B4" s="9">
        <v>0.39861111111111108</v>
      </c>
      <c r="C4" s="9">
        <v>0.44513888888888892</v>
      </c>
      <c r="D4" s="5"/>
      <c r="F4" s="5" t="s">
        <v>803</v>
      </c>
      <c r="G4" s="5">
        <v>79</v>
      </c>
      <c r="H4" s="7">
        <v>170000000</v>
      </c>
      <c r="I4" s="7">
        <v>2500000</v>
      </c>
      <c r="J4" s="7">
        <v>260000000</v>
      </c>
    </row>
    <row r="5" spans="1:12" x14ac:dyDescent="0.3">
      <c r="A5" s="5" t="s">
        <v>804</v>
      </c>
      <c r="B5" s="9">
        <v>0.41875000000000001</v>
      </c>
      <c r="C5" s="9">
        <v>0.49791666666666662</v>
      </c>
      <c r="D5" s="5"/>
      <c r="F5" s="5" t="s">
        <v>805</v>
      </c>
      <c r="G5" s="5">
        <v>66</v>
      </c>
      <c r="H5" s="7">
        <v>150000000</v>
      </c>
      <c r="I5" s="7">
        <v>2100000</v>
      </c>
      <c r="J5" s="7">
        <v>210000000</v>
      </c>
    </row>
    <row r="6" spans="1:12" x14ac:dyDescent="0.3">
      <c r="A6" s="5" t="s">
        <v>806</v>
      </c>
      <c r="B6" s="9">
        <v>0.4368055555555555</v>
      </c>
      <c r="C6" s="9">
        <v>0.48333333333333334</v>
      </c>
      <c r="D6" s="5"/>
      <c r="F6" s="5" t="s">
        <v>807</v>
      </c>
      <c r="G6" s="5">
        <v>148</v>
      </c>
      <c r="H6" s="7">
        <v>330000000</v>
      </c>
      <c r="I6" s="7">
        <v>4700000</v>
      </c>
      <c r="J6" s="7">
        <v>480000000</v>
      </c>
    </row>
    <row r="7" spans="1:12" x14ac:dyDescent="0.3">
      <c r="A7" s="5" t="s">
        <v>808</v>
      </c>
      <c r="B7" s="9">
        <v>0.4381944444444445</v>
      </c>
      <c r="C7" s="9">
        <v>0.50624999999999998</v>
      </c>
      <c r="D7" s="5"/>
      <c r="F7" s="5" t="s">
        <v>801</v>
      </c>
      <c r="G7" s="5">
        <v>72</v>
      </c>
      <c r="H7" s="7">
        <v>160000000</v>
      </c>
      <c r="I7" s="7">
        <v>2200000</v>
      </c>
      <c r="J7" s="7">
        <v>230000000</v>
      </c>
    </row>
    <row r="8" spans="1:12" x14ac:dyDescent="0.3">
      <c r="A8" s="5" t="s">
        <v>809</v>
      </c>
      <c r="B8" s="9">
        <v>0.44791666666666669</v>
      </c>
      <c r="C8" s="9">
        <v>0.5229166666666667</v>
      </c>
      <c r="D8" s="5"/>
      <c r="F8" s="5" t="s">
        <v>803</v>
      </c>
      <c r="G8" s="5">
        <v>105</v>
      </c>
      <c r="H8" s="7">
        <v>230000000</v>
      </c>
      <c r="I8" s="7">
        <v>3300000</v>
      </c>
      <c r="J8" s="7">
        <v>340000000</v>
      </c>
    </row>
    <row r="9" spans="1:12" x14ac:dyDescent="0.3">
      <c r="A9" s="5" t="s">
        <v>810</v>
      </c>
      <c r="B9" s="9">
        <v>0.4597222222222222</v>
      </c>
      <c r="C9" s="9">
        <v>0.50763888888888886</v>
      </c>
      <c r="D9" s="5"/>
      <c r="F9" s="5" t="s">
        <v>807</v>
      </c>
      <c r="G9" s="5">
        <v>135</v>
      </c>
      <c r="H9" s="7">
        <v>300000000</v>
      </c>
      <c r="I9" s="7">
        <v>4200000</v>
      </c>
      <c r="J9" s="7">
        <v>440000000</v>
      </c>
    </row>
    <row r="10" spans="1:12" x14ac:dyDescent="0.3">
      <c r="A10" s="5" t="s">
        <v>811</v>
      </c>
      <c r="B10" s="9">
        <v>0.4680555555555555</v>
      </c>
      <c r="C10" s="9">
        <v>0.54027777777777775</v>
      </c>
      <c r="D10" s="5"/>
      <c r="F10" s="5" t="s">
        <v>803</v>
      </c>
      <c r="G10" s="5">
        <v>99</v>
      </c>
      <c r="H10" s="7">
        <v>220000000</v>
      </c>
      <c r="I10" s="7">
        <v>3100000</v>
      </c>
      <c r="J10" s="7">
        <v>320000000</v>
      </c>
    </row>
    <row r="11" spans="1:12" x14ac:dyDescent="0.3">
      <c r="A11" s="5" t="s">
        <v>812</v>
      </c>
      <c r="B11" s="9">
        <v>0.47569444444444442</v>
      </c>
      <c r="C11" s="9">
        <v>0.53194444444444444</v>
      </c>
      <c r="D11" s="5"/>
      <c r="F11" s="28" t="s">
        <v>813</v>
      </c>
      <c r="G11" s="30"/>
      <c r="H11" s="30"/>
      <c r="I11" s="29"/>
      <c r="J11" s="7"/>
    </row>
    <row r="13" spans="1:12" x14ac:dyDescent="0.3">
      <c r="A13" s="1" t="s">
        <v>117</v>
      </c>
      <c r="B13" s="2" t="s">
        <v>814</v>
      </c>
      <c r="F13" s="1" t="s">
        <v>115</v>
      </c>
      <c r="G13" s="2" t="s">
        <v>815</v>
      </c>
    </row>
    <row r="14" spans="1:12" x14ac:dyDescent="0.3">
      <c r="A14" s="5" t="s">
        <v>816</v>
      </c>
      <c r="B14" s="5" t="s">
        <v>817</v>
      </c>
      <c r="C14" s="5" t="s">
        <v>818</v>
      </c>
      <c r="F14" s="5" t="s">
        <v>41</v>
      </c>
      <c r="G14" s="5" t="s">
        <v>819</v>
      </c>
      <c r="H14" s="5" t="s">
        <v>820</v>
      </c>
      <c r="I14" s="5" t="s">
        <v>821</v>
      </c>
      <c r="J14" s="6" t="s">
        <v>822</v>
      </c>
    </row>
    <row r="15" spans="1:12" x14ac:dyDescent="0.3">
      <c r="A15" s="5">
        <v>1270121</v>
      </c>
      <c r="B15" s="5">
        <v>92</v>
      </c>
      <c r="C15" s="5">
        <v>76</v>
      </c>
      <c r="F15" s="5" t="s">
        <v>823</v>
      </c>
      <c r="G15" s="7">
        <v>1200</v>
      </c>
      <c r="H15" s="7">
        <v>1072</v>
      </c>
      <c r="I15" s="7">
        <v>1400</v>
      </c>
      <c r="J15" s="7"/>
    </row>
    <row r="16" spans="1:12" x14ac:dyDescent="0.3">
      <c r="A16" s="5">
        <v>1270122</v>
      </c>
      <c r="B16" s="5">
        <v>38</v>
      </c>
      <c r="C16" s="5">
        <v>55</v>
      </c>
      <c r="F16" s="5" t="s">
        <v>824</v>
      </c>
      <c r="G16" s="7">
        <v>1500</v>
      </c>
      <c r="H16" s="7">
        <v>1138</v>
      </c>
      <c r="I16" s="7">
        <v>1300</v>
      </c>
      <c r="J16" s="7"/>
    </row>
    <row r="17" spans="1:10" x14ac:dyDescent="0.3">
      <c r="A17" s="5">
        <v>1270123</v>
      </c>
      <c r="B17" s="5">
        <v>86</v>
      </c>
      <c r="C17" s="5">
        <v>92</v>
      </c>
      <c r="F17" s="5" t="s">
        <v>825</v>
      </c>
      <c r="G17" s="7">
        <v>1000</v>
      </c>
      <c r="H17" s="7">
        <v>943</v>
      </c>
      <c r="I17" s="7">
        <v>900</v>
      </c>
      <c r="J17" s="7"/>
    </row>
    <row r="18" spans="1:10" x14ac:dyDescent="0.3">
      <c r="A18" s="5">
        <v>1270124</v>
      </c>
      <c r="B18" s="5">
        <v>62</v>
      </c>
      <c r="C18" s="5">
        <v>48</v>
      </c>
      <c r="F18" s="5" t="s">
        <v>826</v>
      </c>
      <c r="G18" s="7">
        <v>800</v>
      </c>
      <c r="H18" s="7">
        <v>507</v>
      </c>
      <c r="I18" s="7">
        <v>900</v>
      </c>
      <c r="J18" s="7"/>
    </row>
    <row r="19" spans="1:10" x14ac:dyDescent="0.3">
      <c r="A19" s="5">
        <v>1270125</v>
      </c>
      <c r="B19" s="5">
        <v>91</v>
      </c>
      <c r="C19" s="5">
        <v>93</v>
      </c>
      <c r="F19" s="5" t="s">
        <v>827</v>
      </c>
      <c r="G19" s="7">
        <v>1200</v>
      </c>
      <c r="H19" s="7">
        <v>1138</v>
      </c>
      <c r="I19" s="7">
        <v>1000</v>
      </c>
      <c r="J19" s="7"/>
    </row>
    <row r="20" spans="1:10" x14ac:dyDescent="0.3">
      <c r="A20" s="5">
        <v>1270126</v>
      </c>
      <c r="B20" s="5">
        <v>49</v>
      </c>
      <c r="C20" s="5">
        <v>56</v>
      </c>
      <c r="F20" s="5" t="s">
        <v>828</v>
      </c>
      <c r="G20" s="7">
        <v>900</v>
      </c>
      <c r="H20" s="7">
        <v>835</v>
      </c>
      <c r="I20" s="7">
        <v>1000</v>
      </c>
      <c r="J20" s="7"/>
    </row>
    <row r="21" spans="1:10" x14ac:dyDescent="0.3">
      <c r="A21" s="5">
        <v>1270127</v>
      </c>
      <c r="B21" s="5">
        <v>89</v>
      </c>
      <c r="C21" s="5">
        <v>93</v>
      </c>
      <c r="F21" s="5" t="s">
        <v>829</v>
      </c>
      <c r="G21" s="7">
        <v>1000</v>
      </c>
      <c r="H21" s="7">
        <v>719</v>
      </c>
      <c r="I21" s="7">
        <v>1200</v>
      </c>
      <c r="J21" s="7"/>
    </row>
    <row r="22" spans="1:10" x14ac:dyDescent="0.3">
      <c r="A22" s="5">
        <v>1270128</v>
      </c>
      <c r="B22" s="5">
        <v>67</v>
      </c>
      <c r="C22" s="5">
        <v>68</v>
      </c>
      <c r="F22" s="5" t="s">
        <v>830</v>
      </c>
      <c r="G22" s="7">
        <v>1300</v>
      </c>
      <c r="H22" s="7">
        <v>1068</v>
      </c>
      <c r="I22" s="7">
        <v>1200</v>
      </c>
      <c r="J22" s="7"/>
    </row>
    <row r="23" spans="1:10" x14ac:dyDescent="0.3">
      <c r="A23" s="28" t="s">
        <v>831</v>
      </c>
      <c r="B23" s="29"/>
      <c r="C23" s="12"/>
      <c r="F23" s="5" t="s">
        <v>832</v>
      </c>
      <c r="G23" s="7">
        <v>1500</v>
      </c>
      <c r="H23" s="7">
        <v>1329</v>
      </c>
      <c r="I23" s="7">
        <v>1300</v>
      </c>
      <c r="J23" s="7"/>
    </row>
    <row r="25" spans="1:10" x14ac:dyDescent="0.3">
      <c r="A25" s="1" t="s">
        <v>66</v>
      </c>
      <c r="B25" s="2" t="s">
        <v>833</v>
      </c>
    </row>
    <row r="26" spans="1:10" x14ac:dyDescent="0.3">
      <c r="A26" s="5" t="s">
        <v>834</v>
      </c>
      <c r="B26" s="5" t="s">
        <v>835</v>
      </c>
      <c r="C26" s="5" t="s">
        <v>5</v>
      </c>
      <c r="D26" s="6" t="s">
        <v>563</v>
      </c>
      <c r="F26" s="26" t="s">
        <v>836</v>
      </c>
      <c r="G26" s="26"/>
      <c r="H26" s="26"/>
    </row>
    <row r="27" spans="1:10" x14ac:dyDescent="0.3">
      <c r="A27" s="5" t="s">
        <v>837</v>
      </c>
      <c r="B27" s="5">
        <v>2020</v>
      </c>
      <c r="C27" s="5" t="s">
        <v>838</v>
      </c>
      <c r="D27" s="5"/>
      <c r="F27" s="5" t="s">
        <v>839</v>
      </c>
      <c r="G27" s="5" t="s">
        <v>840</v>
      </c>
      <c r="H27" s="5" t="s">
        <v>841</v>
      </c>
    </row>
    <row r="28" spans="1:10" x14ac:dyDescent="0.3">
      <c r="A28" s="5" t="s">
        <v>842</v>
      </c>
      <c r="B28" s="5">
        <v>2020</v>
      </c>
      <c r="C28" s="5" t="s">
        <v>843</v>
      </c>
      <c r="D28" s="5"/>
      <c r="F28" s="5" t="s">
        <v>844</v>
      </c>
      <c r="G28" s="5" t="s">
        <v>845</v>
      </c>
      <c r="H28" s="5" t="s">
        <v>846</v>
      </c>
    </row>
    <row r="29" spans="1:10" x14ac:dyDescent="0.3">
      <c r="A29" s="5" t="s">
        <v>847</v>
      </c>
      <c r="B29" s="5">
        <v>2021</v>
      </c>
      <c r="C29" s="5" t="s">
        <v>848</v>
      </c>
      <c r="D29" s="5"/>
      <c r="F29" s="5" t="s">
        <v>849</v>
      </c>
      <c r="G29" s="5" t="s">
        <v>850</v>
      </c>
      <c r="H29" s="5" t="s">
        <v>851</v>
      </c>
    </row>
    <row r="30" spans="1:10" x14ac:dyDescent="0.3">
      <c r="A30" s="5" t="s">
        <v>852</v>
      </c>
      <c r="B30" s="5">
        <v>2021</v>
      </c>
      <c r="C30" s="5" t="s">
        <v>853</v>
      </c>
      <c r="D30" s="5"/>
      <c r="F30" s="5" t="s">
        <v>854</v>
      </c>
      <c r="G30" s="5" t="s">
        <v>855</v>
      </c>
      <c r="H30" s="5" t="s">
        <v>856</v>
      </c>
    </row>
    <row r="31" spans="1:10" x14ac:dyDescent="0.3">
      <c r="A31" s="5" t="s">
        <v>857</v>
      </c>
      <c r="B31" s="5">
        <v>2022</v>
      </c>
      <c r="C31" s="5" t="s">
        <v>858</v>
      </c>
      <c r="D31" s="5"/>
      <c r="F31" s="5" t="s">
        <v>859</v>
      </c>
      <c r="G31" s="5" t="s">
        <v>860</v>
      </c>
      <c r="H31" s="5" t="s">
        <v>861</v>
      </c>
    </row>
    <row r="32" spans="1:10" x14ac:dyDescent="0.3">
      <c r="A32" s="5" t="s">
        <v>862</v>
      </c>
      <c r="B32" s="5">
        <v>2022</v>
      </c>
      <c r="C32" s="5" t="s">
        <v>863</v>
      </c>
      <c r="D32" s="5"/>
    </row>
    <row r="33" spans="1:4" x14ac:dyDescent="0.3">
      <c r="A33" s="5" t="s">
        <v>864</v>
      </c>
      <c r="B33" s="5">
        <v>2023</v>
      </c>
      <c r="C33" s="5" t="s">
        <v>865</v>
      </c>
      <c r="D33" s="5"/>
    </row>
    <row r="34" spans="1:4" x14ac:dyDescent="0.3">
      <c r="A34" s="5" t="s">
        <v>866</v>
      </c>
      <c r="B34" s="5">
        <v>2023</v>
      </c>
      <c r="C34" s="5" t="s">
        <v>867</v>
      </c>
      <c r="D34" s="5"/>
    </row>
  </sheetData>
  <mergeCells count="3">
    <mergeCell ref="F11:I11"/>
    <mergeCell ref="A23:B23"/>
    <mergeCell ref="F26:H26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ADBE0-D013-4043-B453-76ACBC370EC8}">
  <dimension ref="A1:J35"/>
  <sheetViews>
    <sheetView workbookViewId="0"/>
  </sheetViews>
  <sheetFormatPr defaultRowHeight="16.5" x14ac:dyDescent="0.3"/>
  <cols>
    <col min="2" max="2" width="11.25" bestFit="1" customWidth="1"/>
    <col min="3" max="3" width="10.875" bestFit="1" customWidth="1"/>
    <col min="4" max="4" width="10.5" bestFit="1" customWidth="1"/>
    <col min="5" max="5" width="9.875" bestFit="1" customWidth="1"/>
    <col min="9" max="9" width="11" bestFit="1" customWidth="1"/>
  </cols>
  <sheetData>
    <row r="1" spans="1:10" x14ac:dyDescent="0.3">
      <c r="A1" s="16" t="s">
        <v>0</v>
      </c>
      <c r="B1" s="2" t="s">
        <v>868</v>
      </c>
      <c r="F1" s="1" t="s">
        <v>2</v>
      </c>
      <c r="G1" s="2" t="s">
        <v>869</v>
      </c>
    </row>
    <row r="2" spans="1:10" x14ac:dyDescent="0.3">
      <c r="A2" s="5" t="s">
        <v>870</v>
      </c>
      <c r="B2" s="5" t="s">
        <v>871</v>
      </c>
      <c r="C2" s="5" t="s">
        <v>872</v>
      </c>
      <c r="D2" s="6" t="s">
        <v>873</v>
      </c>
      <c r="F2" s="5" t="s">
        <v>874</v>
      </c>
      <c r="G2" s="5" t="s">
        <v>5</v>
      </c>
      <c r="H2" s="5" t="s">
        <v>310</v>
      </c>
      <c r="I2" s="5" t="s">
        <v>273</v>
      </c>
      <c r="J2" s="5" t="s">
        <v>311</v>
      </c>
    </row>
    <row r="3" spans="1:10" x14ac:dyDescent="0.3">
      <c r="A3" s="5" t="s">
        <v>875</v>
      </c>
      <c r="B3" s="8">
        <v>45022</v>
      </c>
      <c r="C3" s="5">
        <v>4</v>
      </c>
      <c r="D3" s="5"/>
      <c r="F3" s="5" t="s">
        <v>876</v>
      </c>
      <c r="G3" s="5" t="s">
        <v>877</v>
      </c>
      <c r="H3" s="5">
        <v>86</v>
      </c>
      <c r="I3" s="5">
        <v>84</v>
      </c>
      <c r="J3" s="5">
        <v>90</v>
      </c>
    </row>
    <row r="4" spans="1:10" x14ac:dyDescent="0.3">
      <c r="A4" s="5" t="s">
        <v>878</v>
      </c>
      <c r="B4" s="8">
        <v>45023</v>
      </c>
      <c r="C4" s="5">
        <v>6</v>
      </c>
      <c r="D4" s="5"/>
      <c r="F4" s="5" t="s">
        <v>879</v>
      </c>
      <c r="G4" s="5" t="s">
        <v>880</v>
      </c>
      <c r="H4" s="5">
        <v>88</v>
      </c>
      <c r="I4" s="5">
        <v>85</v>
      </c>
      <c r="J4" s="5">
        <v>88</v>
      </c>
    </row>
    <row r="5" spans="1:10" x14ac:dyDescent="0.3">
      <c r="A5" s="5" t="s">
        <v>881</v>
      </c>
      <c r="B5" s="8">
        <v>45023</v>
      </c>
      <c r="C5" s="5">
        <v>4</v>
      </c>
      <c r="D5" s="5"/>
      <c r="F5" s="5" t="s">
        <v>876</v>
      </c>
      <c r="G5" s="5" t="s">
        <v>882</v>
      </c>
      <c r="H5" s="5">
        <v>93</v>
      </c>
      <c r="I5" s="5">
        <v>91</v>
      </c>
      <c r="J5" s="5">
        <v>94</v>
      </c>
    </row>
    <row r="6" spans="1:10" x14ac:dyDescent="0.3">
      <c r="A6" s="5" t="s">
        <v>883</v>
      </c>
      <c r="B6" s="8">
        <v>45028</v>
      </c>
      <c r="C6" s="5">
        <v>7</v>
      </c>
      <c r="D6" s="5"/>
      <c r="F6" s="5" t="s">
        <v>884</v>
      </c>
      <c r="G6" s="5" t="s">
        <v>885</v>
      </c>
      <c r="H6" s="5">
        <v>92</v>
      </c>
      <c r="I6" s="5">
        <v>91</v>
      </c>
      <c r="J6" s="5">
        <v>90</v>
      </c>
    </row>
    <row r="7" spans="1:10" x14ac:dyDescent="0.3">
      <c r="A7" s="5" t="s">
        <v>886</v>
      </c>
      <c r="B7" s="8">
        <v>45028</v>
      </c>
      <c r="C7" s="5">
        <v>5</v>
      </c>
      <c r="D7" s="5"/>
      <c r="F7" s="5" t="s">
        <v>879</v>
      </c>
      <c r="G7" s="5" t="s">
        <v>887</v>
      </c>
      <c r="H7" s="5">
        <v>91</v>
      </c>
      <c r="I7" s="5">
        <v>93</v>
      </c>
      <c r="J7" s="5">
        <v>90</v>
      </c>
    </row>
    <row r="8" spans="1:10" x14ac:dyDescent="0.3">
      <c r="A8" s="5" t="s">
        <v>888</v>
      </c>
      <c r="B8" s="8">
        <v>45033</v>
      </c>
      <c r="C8" s="5">
        <v>5</v>
      </c>
      <c r="D8" s="5"/>
      <c r="F8" s="5" t="s">
        <v>876</v>
      </c>
      <c r="G8" s="5" t="s">
        <v>889</v>
      </c>
      <c r="H8" s="5">
        <v>70</v>
      </c>
      <c r="I8" s="5">
        <v>76</v>
      </c>
      <c r="J8" s="5">
        <v>79</v>
      </c>
    </row>
    <row r="9" spans="1:10" x14ac:dyDescent="0.3">
      <c r="A9" s="5" t="s">
        <v>890</v>
      </c>
      <c r="B9" s="8">
        <v>45034</v>
      </c>
      <c r="C9" s="5">
        <v>4</v>
      </c>
      <c r="D9" s="5"/>
      <c r="F9" s="5" t="s">
        <v>884</v>
      </c>
      <c r="G9" s="5" t="s">
        <v>891</v>
      </c>
      <c r="H9" s="5">
        <v>86</v>
      </c>
      <c r="I9" s="5">
        <v>76</v>
      </c>
      <c r="J9" s="5">
        <v>75</v>
      </c>
    </row>
    <row r="10" spans="1:10" x14ac:dyDescent="0.3">
      <c r="A10" s="5" t="s">
        <v>892</v>
      </c>
      <c r="B10" s="8">
        <v>45034</v>
      </c>
      <c r="C10" s="5">
        <v>7</v>
      </c>
      <c r="D10" s="5"/>
      <c r="F10" s="5" t="s">
        <v>879</v>
      </c>
      <c r="G10" s="5" t="s">
        <v>893</v>
      </c>
      <c r="H10" s="5">
        <v>90</v>
      </c>
      <c r="I10" s="5">
        <v>95</v>
      </c>
      <c r="J10" s="5">
        <v>92</v>
      </c>
    </row>
    <row r="11" spans="1:10" x14ac:dyDescent="0.3">
      <c r="A11" s="5" t="s">
        <v>894</v>
      </c>
      <c r="B11" s="8">
        <v>45035</v>
      </c>
      <c r="C11" s="5">
        <v>3</v>
      </c>
      <c r="D11" s="5"/>
      <c r="F11" s="28" t="s">
        <v>895</v>
      </c>
      <c r="G11" s="30"/>
      <c r="H11" s="30"/>
      <c r="I11" s="29"/>
      <c r="J11" s="5"/>
    </row>
    <row r="13" spans="1:10" x14ac:dyDescent="0.3">
      <c r="A13" s="1" t="s">
        <v>117</v>
      </c>
      <c r="B13" s="2" t="s">
        <v>896</v>
      </c>
      <c r="G13" s="16" t="s">
        <v>115</v>
      </c>
      <c r="H13" s="2" t="s">
        <v>897</v>
      </c>
    </row>
    <row r="14" spans="1:10" x14ac:dyDescent="0.3">
      <c r="A14" s="5" t="s">
        <v>42</v>
      </c>
      <c r="B14" s="5" t="s">
        <v>898</v>
      </c>
      <c r="C14" s="5" t="s">
        <v>899</v>
      </c>
      <c r="D14" s="5" t="s">
        <v>900</v>
      </c>
      <c r="E14" s="5" t="s">
        <v>901</v>
      </c>
      <c r="G14" s="5" t="s">
        <v>122</v>
      </c>
      <c r="H14" s="5" t="s">
        <v>146</v>
      </c>
      <c r="I14" s="5" t="s">
        <v>902</v>
      </c>
      <c r="J14" s="6" t="s">
        <v>290</v>
      </c>
    </row>
    <row r="15" spans="1:10" x14ac:dyDescent="0.3">
      <c r="A15" s="5" t="s">
        <v>903</v>
      </c>
      <c r="B15" s="17">
        <v>900000</v>
      </c>
      <c r="C15" s="17">
        <v>1150000</v>
      </c>
      <c r="D15" s="17">
        <v>19</v>
      </c>
      <c r="E15" s="17">
        <v>250000</v>
      </c>
      <c r="G15" s="5" t="s">
        <v>904</v>
      </c>
      <c r="H15" s="5" t="s">
        <v>586</v>
      </c>
      <c r="I15" s="7">
        <v>3524000</v>
      </c>
      <c r="J15" s="5"/>
    </row>
    <row r="16" spans="1:10" x14ac:dyDescent="0.3">
      <c r="A16" s="5" t="s">
        <v>905</v>
      </c>
      <c r="B16" s="17">
        <v>1500000</v>
      </c>
      <c r="C16" s="17">
        <v>1370000</v>
      </c>
      <c r="D16" s="17">
        <v>61</v>
      </c>
      <c r="E16" s="17">
        <v>-130000</v>
      </c>
      <c r="G16" s="5" t="s">
        <v>906</v>
      </c>
      <c r="H16" s="5" t="s">
        <v>586</v>
      </c>
      <c r="I16" s="7">
        <v>883000</v>
      </c>
      <c r="J16" s="5"/>
    </row>
    <row r="17" spans="1:10" x14ac:dyDescent="0.3">
      <c r="A17" s="5" t="s">
        <v>907</v>
      </c>
      <c r="B17" s="17">
        <v>800000</v>
      </c>
      <c r="C17" s="17">
        <v>860000</v>
      </c>
      <c r="D17" s="17">
        <v>32</v>
      </c>
      <c r="E17" s="17">
        <v>60000</v>
      </c>
      <c r="G17" s="5" t="s">
        <v>908</v>
      </c>
      <c r="H17" s="5" t="s">
        <v>588</v>
      </c>
      <c r="I17" s="7">
        <v>1380000</v>
      </c>
      <c r="J17" s="5"/>
    </row>
    <row r="18" spans="1:10" x14ac:dyDescent="0.3">
      <c r="A18" s="5" t="s">
        <v>909</v>
      </c>
      <c r="B18" s="17">
        <v>1200000</v>
      </c>
      <c r="C18" s="17">
        <v>1520000</v>
      </c>
      <c r="D18" s="17">
        <v>9</v>
      </c>
      <c r="E18" s="17">
        <v>320000</v>
      </c>
      <c r="G18" s="5" t="s">
        <v>910</v>
      </c>
      <c r="H18" s="5" t="s">
        <v>586</v>
      </c>
      <c r="I18" s="7">
        <v>4921000</v>
      </c>
      <c r="J18" s="5"/>
    </row>
    <row r="19" spans="1:10" x14ac:dyDescent="0.3">
      <c r="A19" s="5" t="s">
        <v>911</v>
      </c>
      <c r="B19" s="17">
        <v>500000</v>
      </c>
      <c r="C19" s="17">
        <v>402000</v>
      </c>
      <c r="D19" s="17">
        <v>56</v>
      </c>
      <c r="E19" s="17">
        <v>-98000</v>
      </c>
      <c r="G19" s="5" t="s">
        <v>912</v>
      </c>
      <c r="H19" s="5" t="s">
        <v>588</v>
      </c>
      <c r="I19" s="7">
        <v>1665000</v>
      </c>
      <c r="J19" s="5"/>
    </row>
    <row r="20" spans="1:10" x14ac:dyDescent="0.3">
      <c r="A20" s="5" t="s">
        <v>913</v>
      </c>
      <c r="B20" s="17">
        <v>1300000</v>
      </c>
      <c r="C20" s="17">
        <v>1560000</v>
      </c>
      <c r="D20" s="17">
        <v>11</v>
      </c>
      <c r="E20" s="17">
        <v>260000</v>
      </c>
      <c r="G20" s="5" t="s">
        <v>914</v>
      </c>
      <c r="H20" s="5" t="s">
        <v>586</v>
      </c>
      <c r="I20" s="7">
        <v>967000</v>
      </c>
      <c r="J20" s="5"/>
    </row>
    <row r="21" spans="1:10" x14ac:dyDescent="0.3">
      <c r="A21" s="5" t="s">
        <v>915</v>
      </c>
      <c r="B21" s="17">
        <v>1600000</v>
      </c>
      <c r="C21" s="17">
        <v>1930000</v>
      </c>
      <c r="D21" s="17">
        <v>7</v>
      </c>
      <c r="E21" s="17">
        <v>330000</v>
      </c>
      <c r="G21" s="5" t="s">
        <v>916</v>
      </c>
      <c r="H21" s="5" t="s">
        <v>588</v>
      </c>
      <c r="I21" s="7">
        <v>2498000</v>
      </c>
      <c r="J21" s="5"/>
    </row>
    <row r="22" spans="1:10" x14ac:dyDescent="0.3">
      <c r="A22" s="5" t="s">
        <v>917</v>
      </c>
      <c r="B22" s="17">
        <v>700000</v>
      </c>
      <c r="C22" s="17">
        <v>930000</v>
      </c>
      <c r="D22" s="17">
        <v>13</v>
      </c>
      <c r="E22" s="17">
        <v>230000</v>
      </c>
      <c r="G22" s="5" t="s">
        <v>918</v>
      </c>
      <c r="H22" s="5" t="s">
        <v>586</v>
      </c>
      <c r="I22" s="7">
        <v>5240000</v>
      </c>
      <c r="J22" s="5"/>
    </row>
    <row r="23" spans="1:10" x14ac:dyDescent="0.3">
      <c r="A23" s="28" t="s">
        <v>919</v>
      </c>
      <c r="B23" s="30"/>
      <c r="C23" s="30"/>
      <c r="D23" s="29"/>
      <c r="E23" s="17"/>
      <c r="G23" s="5" t="s">
        <v>920</v>
      </c>
      <c r="H23" s="5" t="s">
        <v>588</v>
      </c>
      <c r="I23" s="7">
        <v>2012000</v>
      </c>
      <c r="J23" s="5"/>
    </row>
    <row r="25" spans="1:10" x14ac:dyDescent="0.3">
      <c r="A25" s="1" t="s">
        <v>66</v>
      </c>
      <c r="B25" s="2" t="s">
        <v>921</v>
      </c>
    </row>
    <row r="26" spans="1:10" x14ac:dyDescent="0.3">
      <c r="A26" s="5" t="s">
        <v>248</v>
      </c>
      <c r="B26" s="5" t="s">
        <v>922</v>
      </c>
      <c r="C26" s="5" t="s">
        <v>71</v>
      </c>
      <c r="D26" s="6" t="s">
        <v>363</v>
      </c>
      <c r="F26" t="s">
        <v>923</v>
      </c>
    </row>
    <row r="27" spans="1:10" x14ac:dyDescent="0.3">
      <c r="A27" s="5">
        <v>1</v>
      </c>
      <c r="B27" s="5" t="s">
        <v>924</v>
      </c>
      <c r="C27" s="5">
        <v>3</v>
      </c>
      <c r="D27" s="7"/>
      <c r="F27" s="5" t="s">
        <v>922</v>
      </c>
      <c r="G27" s="5" t="s">
        <v>925</v>
      </c>
      <c r="H27" s="5" t="s">
        <v>924</v>
      </c>
      <c r="I27" s="5" t="s">
        <v>773</v>
      </c>
      <c r="J27" s="5" t="s">
        <v>926</v>
      </c>
    </row>
    <row r="28" spans="1:10" x14ac:dyDescent="0.3">
      <c r="A28" s="5">
        <v>2</v>
      </c>
      <c r="B28" s="5" t="s">
        <v>926</v>
      </c>
      <c r="C28" s="5">
        <v>2</v>
      </c>
      <c r="D28" s="7"/>
      <c r="F28" s="5" t="s">
        <v>927</v>
      </c>
      <c r="G28" s="7">
        <v>3500</v>
      </c>
      <c r="H28" s="7">
        <v>5000</v>
      </c>
      <c r="I28" s="7">
        <v>5500</v>
      </c>
      <c r="J28" s="7">
        <v>7000</v>
      </c>
    </row>
    <row r="29" spans="1:10" x14ac:dyDescent="0.3">
      <c r="A29" s="5">
        <v>3</v>
      </c>
      <c r="B29" s="5" t="s">
        <v>925</v>
      </c>
      <c r="C29" s="5">
        <v>5</v>
      </c>
      <c r="D29" s="7"/>
    </row>
    <row r="30" spans="1:10" x14ac:dyDescent="0.3">
      <c r="A30" s="5">
        <v>4</v>
      </c>
      <c r="B30" s="5" t="s">
        <v>773</v>
      </c>
      <c r="C30" s="5">
        <v>3</v>
      </c>
      <c r="D30" s="7"/>
    </row>
    <row r="31" spans="1:10" x14ac:dyDescent="0.3">
      <c r="A31" s="5">
        <v>5</v>
      </c>
      <c r="B31" s="5" t="s">
        <v>773</v>
      </c>
      <c r="C31" s="5">
        <v>2</v>
      </c>
      <c r="D31" s="7"/>
    </row>
    <row r="32" spans="1:10" x14ac:dyDescent="0.3">
      <c r="A32" s="5">
        <v>6</v>
      </c>
      <c r="B32" s="5" t="s">
        <v>928</v>
      </c>
      <c r="C32" s="5">
        <v>4</v>
      </c>
      <c r="D32" s="7"/>
    </row>
    <row r="33" spans="1:4" x14ac:dyDescent="0.3">
      <c r="A33" s="5">
        <v>7</v>
      </c>
      <c r="B33" s="5" t="s">
        <v>926</v>
      </c>
      <c r="C33" s="5">
        <v>3</v>
      </c>
      <c r="D33" s="7"/>
    </row>
    <row r="34" spans="1:4" x14ac:dyDescent="0.3">
      <c r="A34" s="5">
        <v>8</v>
      </c>
      <c r="B34" s="5" t="s">
        <v>924</v>
      </c>
      <c r="C34" s="5">
        <v>5</v>
      </c>
      <c r="D34" s="7"/>
    </row>
    <row r="35" spans="1:4" x14ac:dyDescent="0.3">
      <c r="A35" s="5">
        <v>9</v>
      </c>
      <c r="B35" s="5" t="s">
        <v>925</v>
      </c>
      <c r="C35" s="5">
        <v>6</v>
      </c>
      <c r="D35" s="7"/>
    </row>
  </sheetData>
  <mergeCells count="2">
    <mergeCell ref="F11:I11"/>
    <mergeCell ref="A23:D23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A412-565F-4CEB-9644-D9CF47A156C4}">
  <dimension ref="A1:I34"/>
  <sheetViews>
    <sheetView workbookViewId="0"/>
  </sheetViews>
  <sheetFormatPr defaultRowHeight="16.5" x14ac:dyDescent="0.3"/>
  <cols>
    <col min="5" max="5" width="12.375" bestFit="1" customWidth="1"/>
    <col min="6" max="6" width="11" bestFit="1" customWidth="1"/>
    <col min="7" max="7" width="11.125" bestFit="1" customWidth="1"/>
  </cols>
  <sheetData>
    <row r="1" spans="1:9" x14ac:dyDescent="0.3">
      <c r="A1" s="1" t="s">
        <v>0</v>
      </c>
      <c r="B1" s="2" t="s">
        <v>929</v>
      </c>
      <c r="F1" s="1" t="s">
        <v>2</v>
      </c>
      <c r="G1" s="2" t="s">
        <v>930</v>
      </c>
    </row>
    <row r="2" spans="1:9" x14ac:dyDescent="0.3">
      <c r="A2" s="5" t="s">
        <v>10</v>
      </c>
      <c r="B2" s="5" t="s">
        <v>931</v>
      </c>
      <c r="C2" s="5" t="s">
        <v>932</v>
      </c>
      <c r="D2" s="5" t="s">
        <v>616</v>
      </c>
      <c r="F2" s="5" t="s">
        <v>933</v>
      </c>
      <c r="G2" s="5" t="s">
        <v>234</v>
      </c>
      <c r="H2" s="6" t="s">
        <v>538</v>
      </c>
    </row>
    <row r="3" spans="1:9" x14ac:dyDescent="0.3">
      <c r="A3" s="5" t="s">
        <v>934</v>
      </c>
      <c r="B3" s="5">
        <v>86</v>
      </c>
      <c r="C3" s="5">
        <v>81</v>
      </c>
      <c r="D3" s="5">
        <v>167</v>
      </c>
      <c r="F3" s="5" t="s">
        <v>935</v>
      </c>
      <c r="G3" s="8">
        <v>44988</v>
      </c>
      <c r="H3" s="5"/>
    </row>
    <row r="4" spans="1:9" x14ac:dyDescent="0.3">
      <c r="A4" s="5" t="s">
        <v>936</v>
      </c>
      <c r="B4" s="5">
        <v>38</v>
      </c>
      <c r="C4" s="5">
        <v>42</v>
      </c>
      <c r="D4" s="5">
        <v>80</v>
      </c>
      <c r="F4" s="5" t="s">
        <v>937</v>
      </c>
      <c r="G4" s="8">
        <v>44989</v>
      </c>
      <c r="H4" s="5"/>
    </row>
    <row r="5" spans="1:9" x14ac:dyDescent="0.3">
      <c r="A5" s="5" t="s">
        <v>251</v>
      </c>
      <c r="B5" s="5">
        <v>93</v>
      </c>
      <c r="C5" s="5">
        <v>92</v>
      </c>
      <c r="D5" s="5">
        <v>185</v>
      </c>
      <c r="F5" s="5" t="s">
        <v>938</v>
      </c>
      <c r="G5" s="8">
        <v>44990</v>
      </c>
      <c r="H5" s="5"/>
    </row>
    <row r="6" spans="1:9" x14ac:dyDescent="0.3">
      <c r="A6" s="5" t="s">
        <v>939</v>
      </c>
      <c r="B6" s="5">
        <v>82</v>
      </c>
      <c r="C6" s="5">
        <v>79</v>
      </c>
      <c r="D6" s="5">
        <v>161</v>
      </c>
      <c r="F6" s="5" t="s">
        <v>940</v>
      </c>
      <c r="G6" s="8">
        <v>44995</v>
      </c>
      <c r="H6" s="5"/>
    </row>
    <row r="7" spans="1:9" x14ac:dyDescent="0.3">
      <c r="A7" s="5" t="s">
        <v>941</v>
      </c>
      <c r="B7" s="5">
        <v>74</v>
      </c>
      <c r="C7" s="5">
        <v>81</v>
      </c>
      <c r="D7" s="5">
        <v>155</v>
      </c>
      <c r="F7" s="5" t="s">
        <v>942</v>
      </c>
      <c r="G7" s="8">
        <v>44996</v>
      </c>
      <c r="H7" s="5"/>
    </row>
    <row r="8" spans="1:9" x14ac:dyDescent="0.3">
      <c r="A8" s="5" t="s">
        <v>943</v>
      </c>
      <c r="B8" s="5">
        <v>92</v>
      </c>
      <c r="C8" s="5">
        <v>95</v>
      </c>
      <c r="D8" s="5">
        <v>187</v>
      </c>
      <c r="F8" s="5" t="s">
        <v>944</v>
      </c>
      <c r="G8" s="8">
        <v>44997</v>
      </c>
      <c r="H8" s="5"/>
    </row>
    <row r="9" spans="1:9" x14ac:dyDescent="0.3">
      <c r="A9" s="5" t="s">
        <v>945</v>
      </c>
      <c r="B9" s="5">
        <v>69</v>
      </c>
      <c r="C9" s="5">
        <v>68</v>
      </c>
      <c r="D9" s="5">
        <v>137</v>
      </c>
      <c r="F9" s="5" t="s">
        <v>946</v>
      </c>
      <c r="G9" s="8">
        <v>45003</v>
      </c>
      <c r="H9" s="5"/>
    </row>
    <row r="10" spans="1:9" x14ac:dyDescent="0.3">
      <c r="A10" s="5" t="s">
        <v>947</v>
      </c>
      <c r="B10" s="5">
        <v>59</v>
      </c>
      <c r="C10" s="5">
        <v>43</v>
      </c>
      <c r="D10" s="5">
        <v>102</v>
      </c>
      <c r="F10" s="5" t="s">
        <v>948</v>
      </c>
      <c r="G10" s="8">
        <v>45004</v>
      </c>
      <c r="H10" s="5"/>
    </row>
    <row r="11" spans="1:9" x14ac:dyDescent="0.3">
      <c r="A11" s="28" t="s">
        <v>949</v>
      </c>
      <c r="B11" s="30"/>
      <c r="C11" s="29"/>
      <c r="D11" s="12"/>
      <c r="F11" s="5" t="s">
        <v>950</v>
      </c>
      <c r="G11" s="8">
        <v>45005</v>
      </c>
      <c r="H11" s="5"/>
    </row>
    <row r="13" spans="1:9" x14ac:dyDescent="0.3">
      <c r="A13" s="1" t="s">
        <v>117</v>
      </c>
      <c r="B13" s="2" t="s">
        <v>1</v>
      </c>
      <c r="G13" s="16" t="s">
        <v>115</v>
      </c>
      <c r="H13" s="2" t="s">
        <v>951</v>
      </c>
    </row>
    <row r="14" spans="1:9" x14ac:dyDescent="0.3">
      <c r="A14" s="5" t="s">
        <v>10</v>
      </c>
      <c r="B14" s="5" t="s">
        <v>952</v>
      </c>
      <c r="C14" s="5" t="s">
        <v>953</v>
      </c>
      <c r="D14" s="5" t="s">
        <v>954</v>
      </c>
      <c r="E14" s="6" t="s">
        <v>91</v>
      </c>
      <c r="G14" s="5" t="s">
        <v>91</v>
      </c>
      <c r="H14" s="5" t="s">
        <v>43</v>
      </c>
      <c r="I14" s="6" t="s">
        <v>94</v>
      </c>
    </row>
    <row r="15" spans="1:9" x14ac:dyDescent="0.3">
      <c r="A15" s="5" t="s">
        <v>955</v>
      </c>
      <c r="B15" s="5">
        <v>2020</v>
      </c>
      <c r="C15" s="5" t="s">
        <v>956</v>
      </c>
      <c r="D15" s="5" t="s">
        <v>423</v>
      </c>
      <c r="E15" s="5"/>
      <c r="G15" s="5" t="s">
        <v>957</v>
      </c>
      <c r="H15" s="7">
        <v>1253</v>
      </c>
      <c r="I15" s="5"/>
    </row>
    <row r="16" spans="1:9" x14ac:dyDescent="0.3">
      <c r="A16" s="5" t="s">
        <v>958</v>
      </c>
      <c r="B16" s="5">
        <v>2019</v>
      </c>
      <c r="C16" s="5" t="s">
        <v>959</v>
      </c>
      <c r="D16" s="5" t="s">
        <v>239</v>
      </c>
      <c r="E16" s="5"/>
      <c r="G16" s="5" t="s">
        <v>960</v>
      </c>
      <c r="H16" s="7">
        <v>1657</v>
      </c>
      <c r="I16" s="5"/>
    </row>
    <row r="17" spans="1:9" x14ac:dyDescent="0.3">
      <c r="A17" s="5" t="s">
        <v>961</v>
      </c>
      <c r="B17" s="5">
        <v>2018</v>
      </c>
      <c r="C17" s="5" t="s">
        <v>962</v>
      </c>
      <c r="D17" s="5" t="s">
        <v>423</v>
      </c>
      <c r="E17" s="5"/>
      <c r="G17" s="5" t="s">
        <v>963</v>
      </c>
      <c r="H17" s="7">
        <v>2666</v>
      </c>
      <c r="I17" s="5"/>
    </row>
    <row r="18" spans="1:9" x14ac:dyDescent="0.3">
      <c r="A18" s="5" t="s">
        <v>964</v>
      </c>
      <c r="B18" s="5">
        <v>2022</v>
      </c>
      <c r="C18" s="5" t="s">
        <v>965</v>
      </c>
      <c r="D18" s="5" t="s">
        <v>237</v>
      </c>
      <c r="E18" s="5"/>
      <c r="G18" s="5" t="s">
        <v>966</v>
      </c>
      <c r="H18" s="7">
        <v>1809</v>
      </c>
      <c r="I18" s="5"/>
    </row>
    <row r="19" spans="1:9" x14ac:dyDescent="0.3">
      <c r="A19" s="5" t="s">
        <v>967</v>
      </c>
      <c r="B19" s="5">
        <v>2021</v>
      </c>
      <c r="C19" s="5" t="s">
        <v>968</v>
      </c>
      <c r="D19" s="5" t="s">
        <v>423</v>
      </c>
      <c r="E19" s="5"/>
      <c r="G19" s="5" t="s">
        <v>969</v>
      </c>
      <c r="H19" s="7">
        <v>2468</v>
      </c>
      <c r="I19" s="5"/>
    </row>
    <row r="20" spans="1:9" x14ac:dyDescent="0.3">
      <c r="A20" s="5" t="s">
        <v>970</v>
      </c>
      <c r="B20" s="5">
        <v>2019</v>
      </c>
      <c r="C20" s="5" t="s">
        <v>971</v>
      </c>
      <c r="D20" s="5" t="s">
        <v>239</v>
      </c>
      <c r="E20" s="5"/>
      <c r="G20" s="5" t="s">
        <v>972</v>
      </c>
      <c r="H20" s="7">
        <v>2578</v>
      </c>
      <c r="I20" s="5"/>
    </row>
    <row r="21" spans="1:9" x14ac:dyDescent="0.3">
      <c r="A21" s="5" t="s">
        <v>973</v>
      </c>
      <c r="B21" s="5">
        <v>2021</v>
      </c>
      <c r="C21" s="5" t="s">
        <v>974</v>
      </c>
      <c r="D21" s="5" t="s">
        <v>237</v>
      </c>
      <c r="E21" s="5"/>
      <c r="G21" s="5" t="s">
        <v>975</v>
      </c>
      <c r="H21" s="7">
        <v>1027</v>
      </c>
      <c r="I21" s="5"/>
    </row>
    <row r="22" spans="1:9" x14ac:dyDescent="0.3">
      <c r="A22" s="5" t="s">
        <v>976</v>
      </c>
      <c r="B22" s="5">
        <v>2019</v>
      </c>
      <c r="C22" s="5" t="s">
        <v>977</v>
      </c>
      <c r="D22" s="5" t="s">
        <v>239</v>
      </c>
      <c r="E22" s="5"/>
      <c r="G22" s="5" t="s">
        <v>978</v>
      </c>
      <c r="H22" s="7">
        <v>1968</v>
      </c>
      <c r="I22" s="5"/>
    </row>
    <row r="24" spans="1:9" x14ac:dyDescent="0.3">
      <c r="A24" s="1" t="s">
        <v>66</v>
      </c>
      <c r="B24" s="2" t="s">
        <v>979</v>
      </c>
    </row>
    <row r="25" spans="1:9" x14ac:dyDescent="0.3">
      <c r="A25" s="5" t="s">
        <v>419</v>
      </c>
      <c r="B25" s="5" t="s">
        <v>980</v>
      </c>
      <c r="C25" s="5" t="s">
        <v>981</v>
      </c>
      <c r="D25" s="5" t="s">
        <v>982</v>
      </c>
      <c r="E25" s="5" t="s">
        <v>983</v>
      </c>
      <c r="F25" s="5" t="s">
        <v>984</v>
      </c>
      <c r="G25" s="6" t="s">
        <v>114</v>
      </c>
    </row>
    <row r="26" spans="1:9" x14ac:dyDescent="0.3">
      <c r="A26" s="5" t="s">
        <v>985</v>
      </c>
      <c r="B26" s="5">
        <v>86</v>
      </c>
      <c r="C26" s="5">
        <v>88</v>
      </c>
      <c r="D26" s="5">
        <v>92</v>
      </c>
      <c r="E26" s="5">
        <v>86</v>
      </c>
      <c r="F26" s="5">
        <v>90</v>
      </c>
      <c r="G26" s="5"/>
    </row>
    <row r="27" spans="1:9" x14ac:dyDescent="0.3">
      <c r="A27" s="5" t="s">
        <v>986</v>
      </c>
      <c r="B27" s="5">
        <v>92</v>
      </c>
      <c r="C27" s="5">
        <v>93</v>
      </c>
      <c r="D27" s="5">
        <v>94</v>
      </c>
      <c r="E27" s="5">
        <v>93</v>
      </c>
      <c r="F27" s="5">
        <v>94</v>
      </c>
      <c r="G27" s="5"/>
    </row>
    <row r="28" spans="1:9" x14ac:dyDescent="0.3">
      <c r="A28" s="5" t="s">
        <v>987</v>
      </c>
      <c r="B28" s="5">
        <v>94</v>
      </c>
      <c r="C28" s="5">
        <v>84</v>
      </c>
      <c r="D28" s="5">
        <v>88</v>
      </c>
      <c r="E28" s="5">
        <v>92</v>
      </c>
      <c r="F28" s="5">
        <v>90</v>
      </c>
      <c r="G28" s="5"/>
    </row>
    <row r="29" spans="1:9" x14ac:dyDescent="0.3">
      <c r="A29" s="5" t="s">
        <v>988</v>
      </c>
      <c r="B29" s="5">
        <v>79</v>
      </c>
      <c r="C29" s="5">
        <v>84</v>
      </c>
      <c r="D29" s="5">
        <v>87</v>
      </c>
      <c r="E29" s="5">
        <v>83</v>
      </c>
      <c r="F29" s="5">
        <v>85</v>
      </c>
      <c r="G29" s="5"/>
    </row>
    <row r="30" spans="1:9" x14ac:dyDescent="0.3">
      <c r="A30" s="5" t="s">
        <v>989</v>
      </c>
      <c r="B30" s="5">
        <v>82</v>
      </c>
      <c r="C30" s="5">
        <v>72</v>
      </c>
      <c r="D30" s="5">
        <v>75</v>
      </c>
      <c r="E30" s="5">
        <v>80</v>
      </c>
      <c r="F30" s="5">
        <v>76</v>
      </c>
      <c r="G30" s="5"/>
    </row>
    <row r="31" spans="1:9" x14ac:dyDescent="0.3">
      <c r="A31" s="5" t="s">
        <v>990</v>
      </c>
      <c r="B31" s="5">
        <v>69</v>
      </c>
      <c r="C31" s="5">
        <v>68</v>
      </c>
      <c r="D31" s="5">
        <v>69</v>
      </c>
      <c r="E31" s="5">
        <v>65</v>
      </c>
      <c r="F31" s="5">
        <v>60</v>
      </c>
      <c r="G31" s="5"/>
    </row>
    <row r="32" spans="1:9" x14ac:dyDescent="0.3">
      <c r="A32" s="5" t="s">
        <v>991</v>
      </c>
      <c r="B32" s="5">
        <v>77</v>
      </c>
      <c r="C32" s="5">
        <v>82</v>
      </c>
      <c r="D32" s="5">
        <v>71</v>
      </c>
      <c r="E32" s="5">
        <v>80</v>
      </c>
      <c r="F32" s="5">
        <v>75</v>
      </c>
      <c r="G32" s="5"/>
    </row>
    <row r="33" spans="1:7" x14ac:dyDescent="0.3">
      <c r="A33" s="5" t="s">
        <v>992</v>
      </c>
      <c r="B33" s="5">
        <v>82</v>
      </c>
      <c r="C33" s="5">
        <v>84</v>
      </c>
      <c r="D33" s="5">
        <v>86</v>
      </c>
      <c r="E33" s="5">
        <v>90</v>
      </c>
      <c r="F33" s="5">
        <v>84</v>
      </c>
      <c r="G33" s="5"/>
    </row>
    <row r="34" spans="1:7" x14ac:dyDescent="0.3">
      <c r="A34" s="5" t="s">
        <v>993</v>
      </c>
      <c r="B34" s="5">
        <v>93</v>
      </c>
      <c r="C34" s="5">
        <v>91</v>
      </c>
      <c r="D34" s="5">
        <v>95</v>
      </c>
      <c r="E34" s="5">
        <v>93</v>
      </c>
      <c r="F34" s="5">
        <v>95</v>
      </c>
      <c r="G34" s="5"/>
    </row>
  </sheetData>
  <mergeCells count="1">
    <mergeCell ref="A11:C1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39CF1-B2E7-4A56-B911-55A1CFD179DF}">
  <dimension ref="A1:I35"/>
  <sheetViews>
    <sheetView workbookViewId="0"/>
  </sheetViews>
  <sheetFormatPr defaultRowHeight="16.5" x14ac:dyDescent="0.3"/>
  <cols>
    <col min="3" max="4" width="9.125" bestFit="1" customWidth="1"/>
    <col min="5" max="5" width="10.875" bestFit="1" customWidth="1"/>
    <col min="8" max="8" width="10.625" bestFit="1" customWidth="1"/>
  </cols>
  <sheetData>
    <row r="1" spans="1:9" x14ac:dyDescent="0.3">
      <c r="A1" s="1" t="s">
        <v>0</v>
      </c>
      <c r="B1" s="2" t="s">
        <v>994</v>
      </c>
      <c r="F1" s="16" t="s">
        <v>2</v>
      </c>
      <c r="G1" s="2" t="s">
        <v>777</v>
      </c>
    </row>
    <row r="2" spans="1:9" x14ac:dyDescent="0.3">
      <c r="A2" s="5" t="s">
        <v>6</v>
      </c>
      <c r="B2" s="5" t="s">
        <v>995</v>
      </c>
      <c r="C2" s="5" t="s">
        <v>996</v>
      </c>
      <c r="D2" s="5" t="s">
        <v>10</v>
      </c>
      <c r="F2" s="5" t="s">
        <v>778</v>
      </c>
      <c r="G2" s="5" t="s">
        <v>997</v>
      </c>
      <c r="H2" s="5" t="s">
        <v>291</v>
      </c>
      <c r="I2" s="6" t="s">
        <v>290</v>
      </c>
    </row>
    <row r="3" spans="1:9" x14ac:dyDescent="0.3">
      <c r="A3" s="5" t="s">
        <v>715</v>
      </c>
      <c r="B3" s="5" t="s">
        <v>566</v>
      </c>
      <c r="C3" s="5">
        <v>645</v>
      </c>
      <c r="D3" s="5" t="s">
        <v>414</v>
      </c>
      <c r="F3" s="5" t="s">
        <v>998</v>
      </c>
      <c r="G3" s="5">
        <v>94</v>
      </c>
      <c r="H3" s="7">
        <v>1382000</v>
      </c>
      <c r="I3" s="5"/>
    </row>
    <row r="4" spans="1:9" x14ac:dyDescent="0.3">
      <c r="A4" s="5" t="s">
        <v>712</v>
      </c>
      <c r="B4" s="5" t="s">
        <v>566</v>
      </c>
      <c r="C4" s="5">
        <v>574</v>
      </c>
      <c r="D4" s="5" t="s">
        <v>999</v>
      </c>
      <c r="F4" s="5" t="s">
        <v>1000</v>
      </c>
      <c r="G4" s="5">
        <v>156</v>
      </c>
      <c r="H4" s="7">
        <v>1794000</v>
      </c>
      <c r="I4" s="5"/>
    </row>
    <row r="5" spans="1:9" x14ac:dyDescent="0.3">
      <c r="A5" s="5" t="s">
        <v>719</v>
      </c>
      <c r="B5" s="5" t="s">
        <v>566</v>
      </c>
      <c r="C5" s="5">
        <v>429</v>
      </c>
      <c r="D5" s="5" t="s">
        <v>1001</v>
      </c>
      <c r="F5" s="5" t="s">
        <v>1002</v>
      </c>
      <c r="G5" s="5">
        <v>83</v>
      </c>
      <c r="H5" s="7">
        <v>1652000</v>
      </c>
      <c r="I5" s="5"/>
    </row>
    <row r="6" spans="1:9" x14ac:dyDescent="0.3">
      <c r="A6" s="5" t="s">
        <v>715</v>
      </c>
      <c r="B6" s="5" t="s">
        <v>572</v>
      </c>
      <c r="C6" s="5">
        <v>721</v>
      </c>
      <c r="D6" s="5" t="s">
        <v>647</v>
      </c>
      <c r="F6" s="5" t="s">
        <v>1003</v>
      </c>
      <c r="G6" s="5">
        <v>248</v>
      </c>
      <c r="H6" s="7">
        <v>4950000</v>
      </c>
      <c r="I6" s="5"/>
    </row>
    <row r="7" spans="1:9" x14ac:dyDescent="0.3">
      <c r="A7" s="5" t="s">
        <v>712</v>
      </c>
      <c r="B7" s="5" t="s">
        <v>572</v>
      </c>
      <c r="C7" s="5">
        <v>827</v>
      </c>
      <c r="D7" s="5" t="s">
        <v>1004</v>
      </c>
      <c r="F7" s="5" t="s">
        <v>1005</v>
      </c>
      <c r="G7" s="5">
        <v>77</v>
      </c>
      <c r="H7" s="7">
        <v>1223000</v>
      </c>
      <c r="I7" s="5"/>
    </row>
    <row r="8" spans="1:9" x14ac:dyDescent="0.3">
      <c r="A8" s="5" t="s">
        <v>719</v>
      </c>
      <c r="B8" s="5" t="s">
        <v>572</v>
      </c>
      <c r="C8" s="5">
        <v>704</v>
      </c>
      <c r="D8" s="5" t="s">
        <v>1006</v>
      </c>
      <c r="F8" s="5" t="s">
        <v>1007</v>
      </c>
      <c r="G8" s="5">
        <v>64</v>
      </c>
      <c r="H8" s="7">
        <v>978000</v>
      </c>
      <c r="I8" s="5"/>
    </row>
    <row r="9" spans="1:9" x14ac:dyDescent="0.3">
      <c r="A9" s="5" t="s">
        <v>715</v>
      </c>
      <c r="B9" s="5" t="s">
        <v>564</v>
      </c>
      <c r="C9" s="5">
        <v>628</v>
      </c>
      <c r="D9" s="5" t="s">
        <v>1008</v>
      </c>
      <c r="F9" s="5" t="s">
        <v>1009</v>
      </c>
      <c r="G9" s="5">
        <v>85</v>
      </c>
      <c r="H9" s="7">
        <v>2460000</v>
      </c>
      <c r="I9" s="5"/>
    </row>
    <row r="10" spans="1:9" x14ac:dyDescent="0.3">
      <c r="A10" s="5" t="s">
        <v>712</v>
      </c>
      <c r="B10" s="5" t="s">
        <v>564</v>
      </c>
      <c r="C10" s="5">
        <v>699</v>
      </c>
      <c r="D10" s="5" t="s">
        <v>1010</v>
      </c>
      <c r="F10" s="5" t="s">
        <v>1011</v>
      </c>
      <c r="G10" s="5">
        <v>173</v>
      </c>
      <c r="H10" s="7">
        <v>2961000</v>
      </c>
      <c r="I10" s="5"/>
    </row>
    <row r="11" spans="1:9" x14ac:dyDescent="0.3">
      <c r="A11" s="5" t="s">
        <v>719</v>
      </c>
      <c r="B11" s="5" t="s">
        <v>564</v>
      </c>
      <c r="C11" s="5">
        <v>763</v>
      </c>
      <c r="D11" s="5" t="s">
        <v>1012</v>
      </c>
      <c r="F11" s="5" t="s">
        <v>1013</v>
      </c>
      <c r="G11" s="5">
        <v>59</v>
      </c>
      <c r="H11" s="7">
        <v>889000</v>
      </c>
      <c r="I11" s="5"/>
    </row>
    <row r="12" spans="1:9" x14ac:dyDescent="0.3">
      <c r="A12" s="28" t="s">
        <v>1014</v>
      </c>
      <c r="B12" s="30"/>
      <c r="C12" s="29"/>
      <c r="D12" s="5"/>
      <c r="F12" s="5" t="s">
        <v>1015</v>
      </c>
      <c r="G12" s="5">
        <v>67</v>
      </c>
      <c r="H12" s="7">
        <v>1067000</v>
      </c>
      <c r="I12" s="5"/>
    </row>
    <row r="14" spans="1:9" x14ac:dyDescent="0.3">
      <c r="A14" s="16" t="s">
        <v>117</v>
      </c>
      <c r="B14" s="2" t="s">
        <v>1016</v>
      </c>
      <c r="F14" s="16" t="s">
        <v>115</v>
      </c>
      <c r="G14" s="2" t="s">
        <v>1017</v>
      </c>
    </row>
    <row r="15" spans="1:9" x14ac:dyDescent="0.3">
      <c r="A15" s="5" t="s">
        <v>834</v>
      </c>
      <c r="B15" s="5" t="s">
        <v>563</v>
      </c>
      <c r="C15" s="5" t="s">
        <v>1018</v>
      </c>
      <c r="D15" s="5" t="s">
        <v>463</v>
      </c>
      <c r="F15" s="5" t="s">
        <v>643</v>
      </c>
      <c r="G15" s="5" t="s">
        <v>463</v>
      </c>
      <c r="H15" s="6" t="s">
        <v>395</v>
      </c>
    </row>
    <row r="16" spans="1:9" x14ac:dyDescent="0.3">
      <c r="A16" s="5">
        <v>211016</v>
      </c>
      <c r="B16" s="5" t="s">
        <v>935</v>
      </c>
      <c r="C16" s="5" t="s">
        <v>1019</v>
      </c>
      <c r="D16" s="5">
        <v>86</v>
      </c>
      <c r="F16" s="5" t="s">
        <v>1020</v>
      </c>
      <c r="G16" s="5">
        <v>91</v>
      </c>
      <c r="H16" s="5"/>
    </row>
    <row r="17" spans="1:8" x14ac:dyDescent="0.3">
      <c r="A17" s="5">
        <v>215007</v>
      </c>
      <c r="B17" s="5" t="s">
        <v>1021</v>
      </c>
      <c r="C17" s="5" t="s">
        <v>1022</v>
      </c>
      <c r="D17" s="5">
        <v>94</v>
      </c>
      <c r="F17" s="5" t="s">
        <v>1023</v>
      </c>
      <c r="G17" s="5">
        <v>95</v>
      </c>
      <c r="H17" s="5"/>
    </row>
    <row r="18" spans="1:8" x14ac:dyDescent="0.3">
      <c r="A18" s="5">
        <v>215015</v>
      </c>
      <c r="B18" s="5" t="s">
        <v>1021</v>
      </c>
      <c r="C18" s="5" t="s">
        <v>1024</v>
      </c>
      <c r="D18" s="5">
        <v>75</v>
      </c>
      <c r="F18" s="5" t="s">
        <v>1025</v>
      </c>
      <c r="G18" s="5">
        <v>86</v>
      </c>
      <c r="H18" s="5"/>
    </row>
    <row r="19" spans="1:8" x14ac:dyDescent="0.3">
      <c r="A19" s="5">
        <v>211025</v>
      </c>
      <c r="B19" s="5" t="s">
        <v>935</v>
      </c>
      <c r="C19" s="5" t="s">
        <v>1026</v>
      </c>
      <c r="D19" s="5">
        <v>81</v>
      </c>
      <c r="F19" s="5" t="s">
        <v>1027</v>
      </c>
      <c r="G19" s="5">
        <v>86</v>
      </c>
      <c r="H19" s="5"/>
    </row>
    <row r="20" spans="1:8" x14ac:dyDescent="0.3">
      <c r="A20" s="5">
        <v>211031</v>
      </c>
      <c r="B20" s="5" t="s">
        <v>935</v>
      </c>
      <c r="C20" s="5" t="s">
        <v>1028</v>
      </c>
      <c r="D20" s="5">
        <v>96</v>
      </c>
      <c r="F20" s="5" t="s">
        <v>1029</v>
      </c>
      <c r="G20" s="5">
        <v>98</v>
      </c>
      <c r="H20" s="5"/>
    </row>
    <row r="21" spans="1:8" x14ac:dyDescent="0.3">
      <c r="A21" s="5">
        <v>215064</v>
      </c>
      <c r="B21" s="5" t="s">
        <v>1021</v>
      </c>
      <c r="C21" s="5" t="s">
        <v>1030</v>
      </c>
      <c r="D21" s="5">
        <v>88</v>
      </c>
      <c r="F21" s="5" t="s">
        <v>1031</v>
      </c>
      <c r="G21" s="5">
        <v>90</v>
      </c>
      <c r="H21" s="5"/>
    </row>
    <row r="22" spans="1:8" x14ac:dyDescent="0.3">
      <c r="A22" s="5">
        <v>211046</v>
      </c>
      <c r="B22" s="5" t="s">
        <v>935</v>
      </c>
      <c r="C22" s="5" t="s">
        <v>1032</v>
      </c>
      <c r="D22" s="5">
        <v>79</v>
      </c>
      <c r="F22" s="5" t="s">
        <v>1033</v>
      </c>
      <c r="G22" s="5">
        <v>86</v>
      </c>
      <c r="H22" s="5"/>
    </row>
    <row r="23" spans="1:8" x14ac:dyDescent="0.3">
      <c r="A23" s="5">
        <v>215089</v>
      </c>
      <c r="B23" s="5" t="s">
        <v>1021</v>
      </c>
      <c r="C23" s="5" t="s">
        <v>1034</v>
      </c>
      <c r="D23" s="5">
        <v>67</v>
      </c>
      <c r="F23" s="5" t="s">
        <v>1035</v>
      </c>
      <c r="G23" s="5">
        <v>94</v>
      </c>
      <c r="H23" s="5"/>
    </row>
    <row r="24" spans="1:8" x14ac:dyDescent="0.3">
      <c r="A24" s="28" t="s">
        <v>1036</v>
      </c>
      <c r="B24" s="30"/>
      <c r="C24" s="29"/>
      <c r="D24" s="5"/>
      <c r="F24" s="5" t="s">
        <v>1037</v>
      </c>
      <c r="G24" s="5">
        <v>88</v>
      </c>
      <c r="H24" s="5"/>
    </row>
    <row r="26" spans="1:8" x14ac:dyDescent="0.3">
      <c r="A26" s="16" t="s">
        <v>66</v>
      </c>
      <c r="B26" s="2" t="s">
        <v>1038</v>
      </c>
    </row>
    <row r="27" spans="1:8" x14ac:dyDescent="0.3">
      <c r="A27" s="5" t="s">
        <v>1039</v>
      </c>
      <c r="B27" s="5" t="s">
        <v>361</v>
      </c>
      <c r="C27" s="5" t="s">
        <v>662</v>
      </c>
      <c r="D27" s="5" t="s">
        <v>43</v>
      </c>
      <c r="E27" s="5" t="s">
        <v>757</v>
      </c>
    </row>
    <row r="28" spans="1:8" x14ac:dyDescent="0.3">
      <c r="A28" s="5" t="s">
        <v>1040</v>
      </c>
      <c r="B28" s="5" t="s">
        <v>1041</v>
      </c>
      <c r="C28" s="7">
        <v>3900</v>
      </c>
      <c r="D28" s="7">
        <v>116</v>
      </c>
      <c r="E28" s="7">
        <v>452400</v>
      </c>
    </row>
    <row r="29" spans="1:8" x14ac:dyDescent="0.3">
      <c r="A29" s="5" t="s">
        <v>1042</v>
      </c>
      <c r="B29" s="5" t="s">
        <v>909</v>
      </c>
      <c r="C29" s="7">
        <v>4600</v>
      </c>
      <c r="D29" s="7">
        <v>128</v>
      </c>
      <c r="E29" s="7">
        <v>588800</v>
      </c>
    </row>
    <row r="30" spans="1:8" x14ac:dyDescent="0.3">
      <c r="A30" s="5" t="s">
        <v>1042</v>
      </c>
      <c r="B30" s="5" t="s">
        <v>913</v>
      </c>
      <c r="C30" s="7">
        <v>9800</v>
      </c>
      <c r="D30" s="7">
        <v>88</v>
      </c>
      <c r="E30" s="7">
        <v>862400</v>
      </c>
    </row>
    <row r="31" spans="1:8" x14ac:dyDescent="0.3">
      <c r="A31" s="5" t="s">
        <v>1043</v>
      </c>
      <c r="B31" s="5" t="s">
        <v>1044</v>
      </c>
      <c r="C31" s="7">
        <v>6700</v>
      </c>
      <c r="D31" s="7">
        <v>123</v>
      </c>
      <c r="E31" s="7">
        <v>824100</v>
      </c>
    </row>
    <row r="32" spans="1:8" x14ac:dyDescent="0.3">
      <c r="A32" s="5" t="s">
        <v>1042</v>
      </c>
      <c r="B32" s="5" t="s">
        <v>905</v>
      </c>
      <c r="C32" s="7">
        <v>8800</v>
      </c>
      <c r="D32" s="7">
        <v>94</v>
      </c>
      <c r="E32" s="7">
        <v>827200</v>
      </c>
    </row>
    <row r="33" spans="1:6" x14ac:dyDescent="0.3">
      <c r="A33" s="5" t="s">
        <v>1043</v>
      </c>
      <c r="B33" s="5" t="s">
        <v>1045</v>
      </c>
      <c r="C33" s="7">
        <v>9500</v>
      </c>
      <c r="D33" s="7">
        <v>157</v>
      </c>
      <c r="E33" s="7">
        <v>1491500</v>
      </c>
      <c r="F33" s="10" t="s">
        <v>1046</v>
      </c>
    </row>
    <row r="34" spans="1:6" x14ac:dyDescent="0.3">
      <c r="A34" s="5" t="s">
        <v>1040</v>
      </c>
      <c r="B34" s="5" t="s">
        <v>1047</v>
      </c>
      <c r="C34" s="7">
        <v>4500</v>
      </c>
      <c r="D34" s="7">
        <v>167</v>
      </c>
      <c r="E34" s="7">
        <v>751500</v>
      </c>
      <c r="F34" s="5"/>
    </row>
    <row r="35" spans="1:6" x14ac:dyDescent="0.3">
      <c r="A35" s="28" t="s">
        <v>1048</v>
      </c>
      <c r="B35" s="30"/>
      <c r="C35" s="30"/>
      <c r="D35" s="29"/>
      <c r="E35" s="7"/>
      <c r="F35" s="5"/>
    </row>
  </sheetData>
  <mergeCells count="3">
    <mergeCell ref="A12:C12"/>
    <mergeCell ref="A24:C24"/>
    <mergeCell ref="A35:D35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318A-97FA-46C7-B1C4-20B3485902FD}">
  <dimension ref="A1:J34"/>
  <sheetViews>
    <sheetView workbookViewId="0"/>
  </sheetViews>
  <sheetFormatPr defaultRowHeight="16.5" x14ac:dyDescent="0.3"/>
  <cols>
    <col min="4" max="4" width="10.125" bestFit="1" customWidth="1"/>
    <col min="8" max="10" width="9.125" bestFit="1" customWidth="1"/>
  </cols>
  <sheetData>
    <row r="1" spans="1:10" x14ac:dyDescent="0.3">
      <c r="A1" s="1" t="s">
        <v>0</v>
      </c>
      <c r="B1" s="2" t="s">
        <v>1049</v>
      </c>
      <c r="F1" s="16" t="s">
        <v>2</v>
      </c>
      <c r="G1" s="2" t="s">
        <v>1050</v>
      </c>
    </row>
    <row r="2" spans="1:10" x14ac:dyDescent="0.3">
      <c r="A2" s="5" t="s">
        <v>419</v>
      </c>
      <c r="B2" s="5" t="s">
        <v>143</v>
      </c>
      <c r="C2" s="5" t="s">
        <v>1051</v>
      </c>
      <c r="D2" s="5" t="s">
        <v>1052</v>
      </c>
      <c r="F2" s="5" t="s">
        <v>1053</v>
      </c>
      <c r="G2" s="5" t="s">
        <v>1054</v>
      </c>
      <c r="H2" s="5" t="s">
        <v>1055</v>
      </c>
      <c r="I2" s="5" t="s">
        <v>1056</v>
      </c>
      <c r="J2" s="5" t="s">
        <v>275</v>
      </c>
    </row>
    <row r="3" spans="1:10" x14ac:dyDescent="0.3">
      <c r="A3" s="5" t="s">
        <v>1057</v>
      </c>
      <c r="B3" s="5" t="s">
        <v>1058</v>
      </c>
      <c r="C3" s="5" t="s">
        <v>423</v>
      </c>
      <c r="D3" s="5">
        <v>86</v>
      </c>
      <c r="F3" s="5" t="s">
        <v>1059</v>
      </c>
      <c r="G3" s="5" t="s">
        <v>1060</v>
      </c>
      <c r="H3" s="7">
        <v>63545</v>
      </c>
      <c r="I3" s="7">
        <v>70535</v>
      </c>
      <c r="J3" s="7">
        <v>134080</v>
      </c>
    </row>
    <row r="4" spans="1:10" x14ac:dyDescent="0.3">
      <c r="A4" s="5" t="s">
        <v>1061</v>
      </c>
      <c r="B4" s="5" t="s">
        <v>1062</v>
      </c>
      <c r="C4" s="5" t="s">
        <v>404</v>
      </c>
      <c r="D4" s="5">
        <v>91</v>
      </c>
      <c r="F4" s="5" t="s">
        <v>1063</v>
      </c>
      <c r="G4" s="5" t="s">
        <v>1064</v>
      </c>
      <c r="H4" s="7">
        <v>41981</v>
      </c>
      <c r="I4" s="7">
        <v>40396</v>
      </c>
      <c r="J4" s="7">
        <v>82377</v>
      </c>
    </row>
    <row r="5" spans="1:10" x14ac:dyDescent="0.3">
      <c r="A5" s="5" t="s">
        <v>1065</v>
      </c>
      <c r="B5" s="5" t="s">
        <v>1066</v>
      </c>
      <c r="C5" s="5" t="s">
        <v>239</v>
      </c>
      <c r="D5" s="5">
        <v>75</v>
      </c>
      <c r="F5" s="5" t="s">
        <v>1067</v>
      </c>
      <c r="G5" s="5" t="s">
        <v>1068</v>
      </c>
      <c r="H5" s="7">
        <v>38517</v>
      </c>
      <c r="I5" s="7">
        <v>36206</v>
      </c>
      <c r="J5" s="7">
        <v>74723</v>
      </c>
    </row>
    <row r="6" spans="1:10" x14ac:dyDescent="0.3">
      <c r="A6" s="5" t="s">
        <v>1069</v>
      </c>
      <c r="B6" s="5" t="s">
        <v>1070</v>
      </c>
      <c r="C6" s="5" t="s">
        <v>423</v>
      </c>
      <c r="D6" s="5">
        <v>69</v>
      </c>
      <c r="F6" s="5" t="s">
        <v>1071</v>
      </c>
      <c r="G6" s="5" t="s">
        <v>1060</v>
      </c>
      <c r="H6" s="7">
        <v>57134</v>
      </c>
      <c r="I6" s="7">
        <v>53706</v>
      </c>
      <c r="J6" s="7">
        <v>110840</v>
      </c>
    </row>
    <row r="7" spans="1:10" x14ac:dyDescent="0.3">
      <c r="A7" s="5" t="s">
        <v>1072</v>
      </c>
      <c r="B7" s="5" t="s">
        <v>1073</v>
      </c>
      <c r="C7" s="5" t="s">
        <v>428</v>
      </c>
      <c r="D7" s="5">
        <v>95</v>
      </c>
      <c r="F7" s="5" t="s">
        <v>1074</v>
      </c>
      <c r="G7" s="5" t="s">
        <v>1064</v>
      </c>
      <c r="H7" s="7">
        <v>67012</v>
      </c>
      <c r="I7" s="7">
        <v>74383</v>
      </c>
      <c r="J7" s="7">
        <v>141395</v>
      </c>
    </row>
    <row r="8" spans="1:10" x14ac:dyDescent="0.3">
      <c r="A8" s="5" t="s">
        <v>1075</v>
      </c>
      <c r="B8" s="5" t="s">
        <v>1076</v>
      </c>
      <c r="C8" s="5" t="s">
        <v>239</v>
      </c>
      <c r="D8" s="5">
        <v>82</v>
      </c>
      <c r="F8" s="5" t="s">
        <v>1077</v>
      </c>
      <c r="G8" s="5" t="s">
        <v>1068</v>
      </c>
      <c r="H8" s="7">
        <v>50679</v>
      </c>
      <c r="I8" s="7">
        <v>47638</v>
      </c>
      <c r="J8" s="7">
        <v>98317</v>
      </c>
    </row>
    <row r="9" spans="1:10" x14ac:dyDescent="0.3">
      <c r="A9" s="5" t="s">
        <v>1078</v>
      </c>
      <c r="B9" s="5" t="s">
        <v>1079</v>
      </c>
      <c r="C9" s="5" t="s">
        <v>404</v>
      </c>
      <c r="D9" s="5">
        <v>79</v>
      </c>
      <c r="F9" s="5" t="s">
        <v>1080</v>
      </c>
      <c r="G9" s="5" t="s">
        <v>1060</v>
      </c>
      <c r="H9" s="7">
        <v>49660</v>
      </c>
      <c r="I9" s="7">
        <v>53170</v>
      </c>
      <c r="J9" s="7">
        <v>102830</v>
      </c>
    </row>
    <row r="10" spans="1:10" x14ac:dyDescent="0.3">
      <c r="A10" s="28" t="s">
        <v>1081</v>
      </c>
      <c r="B10" s="30"/>
      <c r="C10" s="29"/>
      <c r="D10" s="5"/>
      <c r="F10" s="5" t="s">
        <v>1082</v>
      </c>
      <c r="G10" s="5" t="s">
        <v>1064</v>
      </c>
      <c r="H10" s="7">
        <v>62248</v>
      </c>
      <c r="I10" s="7">
        <v>69095</v>
      </c>
      <c r="J10" s="7">
        <v>131343</v>
      </c>
    </row>
    <row r="12" spans="1:10" x14ac:dyDescent="0.3">
      <c r="A12" s="16" t="s">
        <v>117</v>
      </c>
      <c r="B12" s="2" t="s">
        <v>1083</v>
      </c>
      <c r="D12" s="3" t="s">
        <v>1084</v>
      </c>
      <c r="G12" s="5"/>
      <c r="H12" s="28" t="s">
        <v>1085</v>
      </c>
      <c r="I12" s="30"/>
      <c r="J12" s="29"/>
    </row>
    <row r="13" spans="1:10" x14ac:dyDescent="0.3">
      <c r="A13" s="5" t="s">
        <v>1086</v>
      </c>
      <c r="B13" s="5" t="s">
        <v>122</v>
      </c>
      <c r="C13" s="5" t="s">
        <v>1087</v>
      </c>
      <c r="D13" s="6" t="s">
        <v>1088</v>
      </c>
      <c r="G13" s="5"/>
      <c r="H13" s="35"/>
      <c r="I13" s="36"/>
      <c r="J13" s="37"/>
    </row>
    <row r="14" spans="1:10" x14ac:dyDescent="0.3">
      <c r="A14" s="5" t="s">
        <v>1089</v>
      </c>
      <c r="B14" s="5" t="s">
        <v>1090</v>
      </c>
      <c r="C14" s="7">
        <v>3500</v>
      </c>
      <c r="D14" s="7"/>
    </row>
    <row r="15" spans="1:10" x14ac:dyDescent="0.3">
      <c r="A15" s="5" t="s">
        <v>1091</v>
      </c>
      <c r="B15" s="5" t="s">
        <v>1092</v>
      </c>
      <c r="C15" s="7">
        <v>18150</v>
      </c>
      <c r="D15" s="7"/>
    </row>
    <row r="16" spans="1:10" x14ac:dyDescent="0.3">
      <c r="A16" s="5" t="s">
        <v>1093</v>
      </c>
      <c r="B16" s="5" t="s">
        <v>1094</v>
      </c>
      <c r="C16" s="7">
        <v>475</v>
      </c>
      <c r="D16" s="7"/>
    </row>
    <row r="17" spans="1:9" x14ac:dyDescent="0.3">
      <c r="A17" s="5" t="s">
        <v>1095</v>
      </c>
      <c r="B17" s="5" t="s">
        <v>1096</v>
      </c>
      <c r="C17" s="7">
        <v>6834</v>
      </c>
      <c r="D17" s="7"/>
      <c r="F17" s="16" t="s">
        <v>115</v>
      </c>
      <c r="G17" s="2" t="s">
        <v>1097</v>
      </c>
    </row>
    <row r="18" spans="1:9" x14ac:dyDescent="0.3">
      <c r="A18" s="5" t="s">
        <v>1098</v>
      </c>
      <c r="B18" s="5" t="s">
        <v>1099</v>
      </c>
      <c r="C18" s="7">
        <v>1622</v>
      </c>
      <c r="D18" s="7"/>
      <c r="F18" s="5" t="s">
        <v>419</v>
      </c>
      <c r="G18" s="5" t="s">
        <v>1100</v>
      </c>
      <c r="H18" s="5" t="s">
        <v>337</v>
      </c>
      <c r="I18" s="6" t="s">
        <v>1101</v>
      </c>
    </row>
    <row r="19" spans="1:9" x14ac:dyDescent="0.3">
      <c r="F19" s="5">
        <v>324001</v>
      </c>
      <c r="G19" s="5" t="s">
        <v>1102</v>
      </c>
      <c r="H19" s="5">
        <v>215</v>
      </c>
      <c r="I19" s="5"/>
    </row>
    <row r="20" spans="1:9" x14ac:dyDescent="0.3">
      <c r="A20" s="26" t="s">
        <v>1103</v>
      </c>
      <c r="B20" s="26"/>
      <c r="F20" s="5">
        <v>324002</v>
      </c>
      <c r="G20" s="5" t="s">
        <v>1104</v>
      </c>
      <c r="H20" s="5">
        <v>220</v>
      </c>
      <c r="I20" s="5"/>
    </row>
    <row r="21" spans="1:9" x14ac:dyDescent="0.3">
      <c r="A21" s="5" t="s">
        <v>1086</v>
      </c>
      <c r="B21" s="5" t="s">
        <v>1105</v>
      </c>
      <c r="F21" s="5">
        <v>324003</v>
      </c>
      <c r="G21" s="5" t="s">
        <v>1106</v>
      </c>
      <c r="H21" s="5">
        <v>214</v>
      </c>
      <c r="I21" s="5"/>
    </row>
    <row r="22" spans="1:9" x14ac:dyDescent="0.3">
      <c r="A22" s="5" t="s">
        <v>1093</v>
      </c>
      <c r="B22" s="18">
        <v>1.4999999999999999E-2</v>
      </c>
      <c r="F22" s="5">
        <v>324004</v>
      </c>
      <c r="G22" s="5" t="s">
        <v>1107</v>
      </c>
      <c r="H22" s="5">
        <v>225</v>
      </c>
      <c r="I22" s="5"/>
    </row>
    <row r="23" spans="1:9" x14ac:dyDescent="0.3">
      <c r="A23" s="5" t="s">
        <v>1089</v>
      </c>
      <c r="B23" s="18">
        <v>2.5000000000000001E-2</v>
      </c>
      <c r="F23" s="5">
        <v>324005</v>
      </c>
      <c r="G23" s="5" t="s">
        <v>1108</v>
      </c>
      <c r="H23" s="5">
        <v>210</v>
      </c>
      <c r="I23" s="5"/>
    </row>
    <row r="24" spans="1:9" x14ac:dyDescent="0.3">
      <c r="A24" s="5" t="s">
        <v>1091</v>
      </c>
      <c r="B24" s="12">
        <v>0.03</v>
      </c>
      <c r="F24" s="5">
        <v>324006</v>
      </c>
      <c r="G24" s="5" t="s">
        <v>726</v>
      </c>
      <c r="H24" s="5">
        <v>218</v>
      </c>
      <c r="I24" s="5"/>
    </row>
    <row r="25" spans="1:9" x14ac:dyDescent="0.3">
      <c r="A25" s="5" t="s">
        <v>1098</v>
      </c>
      <c r="B25" s="18">
        <v>1.2500000000000001E-2</v>
      </c>
      <c r="F25" s="5">
        <v>324007</v>
      </c>
      <c r="G25" s="5" t="s">
        <v>1109</v>
      </c>
      <c r="H25" s="5">
        <v>224</v>
      </c>
      <c r="I25" s="5"/>
    </row>
    <row r="26" spans="1:9" x14ac:dyDescent="0.3">
      <c r="A26" s="5" t="s">
        <v>1095</v>
      </c>
      <c r="B26" s="18">
        <v>2.2499999999999999E-2</v>
      </c>
      <c r="F26" s="5">
        <v>324008</v>
      </c>
      <c r="G26" s="5" t="s">
        <v>1110</v>
      </c>
      <c r="H26" s="5">
        <v>217</v>
      </c>
      <c r="I26" s="5"/>
    </row>
    <row r="28" spans="1:9" x14ac:dyDescent="0.3">
      <c r="A28" s="16" t="s">
        <v>66</v>
      </c>
      <c r="B28" s="2" t="s">
        <v>1111</v>
      </c>
    </row>
    <row r="29" spans="1:9" x14ac:dyDescent="0.3">
      <c r="A29" s="5" t="s">
        <v>1112</v>
      </c>
      <c r="B29" s="5" t="s">
        <v>1113</v>
      </c>
    </row>
    <row r="30" spans="1:9" x14ac:dyDescent="0.3">
      <c r="A30" s="5" t="s">
        <v>1114</v>
      </c>
      <c r="B30" s="19">
        <v>1213.9100000000001</v>
      </c>
    </row>
    <row r="31" spans="1:9" x14ac:dyDescent="0.3">
      <c r="A31" s="5" t="s">
        <v>1115</v>
      </c>
      <c r="B31" s="19">
        <v>915.52</v>
      </c>
    </row>
    <row r="32" spans="1:9" x14ac:dyDescent="0.3">
      <c r="A32" s="5" t="s">
        <v>1116</v>
      </c>
      <c r="B32" s="19">
        <v>1591.79</v>
      </c>
    </row>
    <row r="33" spans="1:4" x14ac:dyDescent="0.3">
      <c r="A33" s="5" t="s">
        <v>1117</v>
      </c>
      <c r="B33" s="19">
        <v>990.44</v>
      </c>
      <c r="D33" s="6" t="s">
        <v>1113</v>
      </c>
    </row>
    <row r="34" spans="1:4" x14ac:dyDescent="0.3">
      <c r="A34" s="5" t="s">
        <v>1118</v>
      </c>
      <c r="B34" s="19">
        <v>190.58</v>
      </c>
      <c r="C34" s="6" t="s">
        <v>1115</v>
      </c>
      <c r="D34" s="5"/>
    </row>
  </sheetData>
  <mergeCells count="4">
    <mergeCell ref="A10:C10"/>
    <mergeCell ref="H12:J12"/>
    <mergeCell ref="H13:J13"/>
    <mergeCell ref="A20:B20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E40F5-789E-4C32-AC40-3A38B51E9315}">
  <dimension ref="A1:J39"/>
  <sheetViews>
    <sheetView workbookViewId="0"/>
  </sheetViews>
  <sheetFormatPr defaultRowHeight="16.5" x14ac:dyDescent="0.3"/>
  <cols>
    <col min="3" max="3" width="9.125" bestFit="1" customWidth="1"/>
    <col min="4" max="4" width="12.375" bestFit="1" customWidth="1"/>
    <col min="5" max="5" width="11.625" bestFit="1" customWidth="1"/>
    <col min="7" max="8" width="10.75" bestFit="1" customWidth="1"/>
  </cols>
  <sheetData>
    <row r="1" spans="1:10" x14ac:dyDescent="0.3">
      <c r="A1" s="1" t="s">
        <v>1394</v>
      </c>
      <c r="B1" s="2" t="s">
        <v>1119</v>
      </c>
      <c r="F1" s="16" t="s">
        <v>2</v>
      </c>
      <c r="G1" s="2" t="s">
        <v>1120</v>
      </c>
    </row>
    <row r="2" spans="1:10" x14ac:dyDescent="0.3">
      <c r="A2" s="5" t="s">
        <v>419</v>
      </c>
      <c r="B2" s="5" t="s">
        <v>1100</v>
      </c>
      <c r="C2" s="5" t="s">
        <v>337</v>
      </c>
      <c r="D2" s="6" t="s">
        <v>338</v>
      </c>
      <c r="H2" s="20">
        <v>44656</v>
      </c>
    </row>
    <row r="3" spans="1:10" x14ac:dyDescent="0.3">
      <c r="A3" s="5">
        <v>10001</v>
      </c>
      <c r="B3" s="5" t="s">
        <v>1121</v>
      </c>
      <c r="C3" s="15">
        <v>5.9189814814814813E-2</v>
      </c>
      <c r="D3" s="5"/>
      <c r="F3" s="5" t="s">
        <v>643</v>
      </c>
      <c r="G3" s="5" t="s">
        <v>644</v>
      </c>
      <c r="H3" s="6" t="s">
        <v>290</v>
      </c>
    </row>
    <row r="4" spans="1:10" x14ac:dyDescent="0.3">
      <c r="A4" s="5">
        <v>10002</v>
      </c>
      <c r="B4" s="5" t="s">
        <v>1122</v>
      </c>
      <c r="C4" s="15">
        <v>6.8136574074074072E-2</v>
      </c>
      <c r="D4" s="5"/>
      <c r="F4" s="5" t="s">
        <v>1123</v>
      </c>
      <c r="G4" s="8">
        <v>43167</v>
      </c>
      <c r="H4" s="5"/>
    </row>
    <row r="5" spans="1:10" x14ac:dyDescent="0.3">
      <c r="A5" s="5">
        <v>10003</v>
      </c>
      <c r="B5" s="5" t="s">
        <v>1124</v>
      </c>
      <c r="C5" s="15">
        <v>7.0740740740740743E-2</v>
      </c>
      <c r="D5" s="5"/>
      <c r="F5" s="5" t="s">
        <v>1125</v>
      </c>
      <c r="G5" s="8">
        <v>42103</v>
      </c>
      <c r="H5" s="5"/>
    </row>
    <row r="6" spans="1:10" x14ac:dyDescent="0.3">
      <c r="A6" s="5">
        <v>10004</v>
      </c>
      <c r="B6" s="5" t="s">
        <v>344</v>
      </c>
      <c r="C6" s="15">
        <v>5.7256944444444437E-2</v>
      </c>
      <c r="D6" s="5"/>
      <c r="F6" s="5" t="s">
        <v>1126</v>
      </c>
      <c r="G6" s="8">
        <v>43862</v>
      </c>
      <c r="H6" s="5"/>
    </row>
    <row r="7" spans="1:10" x14ac:dyDescent="0.3">
      <c r="A7" s="5">
        <v>10005</v>
      </c>
      <c r="B7" s="5" t="s">
        <v>1108</v>
      </c>
      <c r="C7" s="15">
        <v>6.010416666666666E-2</v>
      </c>
      <c r="D7" s="5"/>
      <c r="F7" s="5" t="s">
        <v>1127</v>
      </c>
      <c r="G7" s="8">
        <v>41593</v>
      </c>
      <c r="H7" s="5"/>
    </row>
    <row r="8" spans="1:10" x14ac:dyDescent="0.3">
      <c r="A8" s="5">
        <v>10006</v>
      </c>
      <c r="B8" s="5" t="s">
        <v>1128</v>
      </c>
      <c r="C8" s="5"/>
      <c r="D8" s="5"/>
      <c r="F8" s="5" t="s">
        <v>999</v>
      </c>
      <c r="G8" s="8">
        <v>40095</v>
      </c>
      <c r="H8" s="5"/>
    </row>
    <row r="9" spans="1:10" x14ac:dyDescent="0.3">
      <c r="A9" s="5">
        <v>10007</v>
      </c>
      <c r="B9" s="5" t="s">
        <v>1129</v>
      </c>
      <c r="C9" s="15">
        <v>6.7581018518518512E-2</v>
      </c>
      <c r="D9" s="5"/>
      <c r="F9" s="5" t="s">
        <v>1130</v>
      </c>
      <c r="G9" s="8">
        <v>40399</v>
      </c>
      <c r="H9" s="5"/>
    </row>
    <row r="11" spans="1:10" x14ac:dyDescent="0.3">
      <c r="A11" s="16" t="s">
        <v>117</v>
      </c>
      <c r="B11" s="2" t="s">
        <v>1131</v>
      </c>
      <c r="F11" s="16" t="s">
        <v>115</v>
      </c>
      <c r="G11" s="2" t="s">
        <v>1132</v>
      </c>
    </row>
    <row r="12" spans="1:10" x14ac:dyDescent="0.3">
      <c r="A12" s="5" t="s">
        <v>10</v>
      </c>
      <c r="B12" s="5" t="s">
        <v>954</v>
      </c>
      <c r="C12" s="5" t="s">
        <v>71</v>
      </c>
      <c r="D12" s="5" t="s">
        <v>44</v>
      </c>
      <c r="F12" s="5" t="s">
        <v>10</v>
      </c>
      <c r="G12" s="5" t="s">
        <v>1133</v>
      </c>
      <c r="H12" s="5" t="s">
        <v>1134</v>
      </c>
      <c r="I12" s="5" t="s">
        <v>1135</v>
      </c>
      <c r="J12" s="6" t="s">
        <v>94</v>
      </c>
    </row>
    <row r="13" spans="1:10" x14ac:dyDescent="0.3">
      <c r="A13" s="5" t="s">
        <v>1136</v>
      </c>
      <c r="B13" s="5" t="s">
        <v>491</v>
      </c>
      <c r="C13" s="7">
        <v>3388</v>
      </c>
      <c r="D13" s="7">
        <v>4346804</v>
      </c>
      <c r="F13" s="5" t="s">
        <v>1137</v>
      </c>
      <c r="G13" s="5">
        <v>85</v>
      </c>
      <c r="H13" s="5">
        <v>75</v>
      </c>
      <c r="I13" s="5">
        <v>66</v>
      </c>
      <c r="J13" s="5"/>
    </row>
    <row r="14" spans="1:10" x14ac:dyDescent="0.3">
      <c r="A14" s="5" t="s">
        <v>1138</v>
      </c>
      <c r="B14" s="5" t="s">
        <v>487</v>
      </c>
      <c r="C14" s="7">
        <v>2461</v>
      </c>
      <c r="D14" s="7">
        <v>3157463</v>
      </c>
      <c r="F14" s="5" t="s">
        <v>1139</v>
      </c>
      <c r="G14" s="5">
        <v>91</v>
      </c>
      <c r="H14" s="5">
        <v>84</v>
      </c>
      <c r="I14" s="5">
        <v>90</v>
      </c>
      <c r="J14" s="5"/>
    </row>
    <row r="15" spans="1:10" x14ac:dyDescent="0.3">
      <c r="A15" s="5" t="s">
        <v>1140</v>
      </c>
      <c r="B15" s="5" t="s">
        <v>491</v>
      </c>
      <c r="C15" s="7">
        <v>2959</v>
      </c>
      <c r="D15" s="7">
        <v>3796397</v>
      </c>
      <c r="F15" s="5" t="s">
        <v>1141</v>
      </c>
      <c r="G15" s="5">
        <v>75</v>
      </c>
      <c r="H15" s="5">
        <v>81</v>
      </c>
      <c r="I15" s="5">
        <v>80</v>
      </c>
      <c r="J15" s="5"/>
    </row>
    <row r="16" spans="1:10" x14ac:dyDescent="0.3">
      <c r="A16" s="5" t="s">
        <v>1142</v>
      </c>
      <c r="B16" s="5" t="s">
        <v>487</v>
      </c>
      <c r="C16" s="7">
        <v>3796</v>
      </c>
      <c r="D16" s="7">
        <v>4870268</v>
      </c>
      <c r="F16" s="5" t="s">
        <v>1143</v>
      </c>
      <c r="G16" s="5">
        <v>86</v>
      </c>
      <c r="H16" s="5">
        <v>83</v>
      </c>
      <c r="I16" s="5">
        <v>87</v>
      </c>
      <c r="J16" s="5"/>
    </row>
    <row r="17" spans="1:10" x14ac:dyDescent="0.3">
      <c r="A17" s="5" t="s">
        <v>1144</v>
      </c>
      <c r="B17" s="5" t="s">
        <v>491</v>
      </c>
      <c r="C17" s="7">
        <v>3502</v>
      </c>
      <c r="D17" s="7">
        <v>4493066</v>
      </c>
      <c r="F17" s="5" t="s">
        <v>1145</v>
      </c>
      <c r="G17" s="5">
        <v>96</v>
      </c>
      <c r="H17" s="5">
        <v>97</v>
      </c>
      <c r="I17" s="5">
        <v>96</v>
      </c>
      <c r="J17" s="5"/>
    </row>
    <row r="18" spans="1:10" x14ac:dyDescent="0.3">
      <c r="A18" s="5" t="s">
        <v>1146</v>
      </c>
      <c r="B18" s="5" t="s">
        <v>491</v>
      </c>
      <c r="C18" s="7">
        <v>2681</v>
      </c>
      <c r="D18" s="7">
        <v>3439723</v>
      </c>
      <c r="F18" s="5" t="s">
        <v>1147</v>
      </c>
      <c r="G18" s="5">
        <v>92</v>
      </c>
      <c r="H18" s="5">
        <v>89</v>
      </c>
      <c r="I18" s="5">
        <v>93</v>
      </c>
      <c r="J18" s="5"/>
    </row>
    <row r="19" spans="1:10" x14ac:dyDescent="0.3">
      <c r="A19" s="5" t="s">
        <v>1148</v>
      </c>
      <c r="B19" s="5" t="s">
        <v>487</v>
      </c>
      <c r="C19" s="7">
        <v>4034</v>
      </c>
      <c r="D19" s="7">
        <v>5175622</v>
      </c>
      <c r="F19" s="5" t="s">
        <v>414</v>
      </c>
      <c r="G19" s="5">
        <v>61</v>
      </c>
      <c r="H19" s="5">
        <v>68</v>
      </c>
      <c r="I19" s="5">
        <v>57</v>
      </c>
      <c r="J19" s="5"/>
    </row>
    <row r="20" spans="1:10" x14ac:dyDescent="0.3">
      <c r="A20" s="5" t="s">
        <v>1149</v>
      </c>
      <c r="B20" s="5" t="s">
        <v>487</v>
      </c>
      <c r="C20" s="7">
        <v>3498</v>
      </c>
      <c r="D20" s="7">
        <v>4487934</v>
      </c>
      <c r="F20" s="5" t="s">
        <v>647</v>
      </c>
      <c r="G20" s="5">
        <v>79</v>
      </c>
      <c r="H20" s="5">
        <v>73</v>
      </c>
      <c r="I20" s="5">
        <v>81</v>
      </c>
      <c r="J20" s="5"/>
    </row>
    <row r="22" spans="1:10" x14ac:dyDescent="0.3">
      <c r="C22" s="5"/>
      <c r="D22" s="6" t="s">
        <v>1150</v>
      </c>
      <c r="F22" t="s">
        <v>1151</v>
      </c>
    </row>
    <row r="23" spans="1:10" x14ac:dyDescent="0.3">
      <c r="C23" s="5"/>
      <c r="D23" s="21"/>
      <c r="F23" s="38" t="s">
        <v>463</v>
      </c>
      <c r="G23" s="5">
        <v>0</v>
      </c>
      <c r="H23" s="5">
        <v>70</v>
      </c>
      <c r="I23" s="5">
        <v>80</v>
      </c>
      <c r="J23" s="5">
        <v>90</v>
      </c>
    </row>
    <row r="24" spans="1:10" x14ac:dyDescent="0.3">
      <c r="F24" s="39"/>
      <c r="G24" s="5">
        <v>70</v>
      </c>
      <c r="H24" s="5">
        <v>80</v>
      </c>
      <c r="I24" s="5">
        <v>90</v>
      </c>
      <c r="J24" s="5">
        <v>100</v>
      </c>
    </row>
    <row r="25" spans="1:10" x14ac:dyDescent="0.3">
      <c r="F25" s="5" t="s">
        <v>94</v>
      </c>
      <c r="G25" s="5" t="s">
        <v>1152</v>
      </c>
      <c r="H25" s="5" t="s">
        <v>1153</v>
      </c>
      <c r="I25" s="5" t="s">
        <v>1154</v>
      </c>
      <c r="J25" s="5" t="s">
        <v>1155</v>
      </c>
    </row>
    <row r="26" spans="1:10" x14ac:dyDescent="0.3">
      <c r="A26" s="16" t="s">
        <v>66</v>
      </c>
      <c r="B26" s="2" t="s">
        <v>1156</v>
      </c>
    </row>
    <row r="27" spans="1:10" x14ac:dyDescent="0.3">
      <c r="A27" s="5" t="s">
        <v>1157</v>
      </c>
      <c r="B27" s="5" t="s">
        <v>1158</v>
      </c>
      <c r="C27" s="5" t="s">
        <v>1159</v>
      </c>
      <c r="D27" s="5" t="s">
        <v>43</v>
      </c>
      <c r="E27" s="5" t="s">
        <v>1160</v>
      </c>
    </row>
    <row r="28" spans="1:10" x14ac:dyDescent="0.3">
      <c r="A28" s="5" t="s">
        <v>1161</v>
      </c>
      <c r="B28" s="5" t="s">
        <v>1162</v>
      </c>
      <c r="C28" s="5" t="s">
        <v>1163</v>
      </c>
      <c r="D28" s="5">
        <v>691</v>
      </c>
      <c r="E28" s="7">
        <v>8637500</v>
      </c>
    </row>
    <row r="29" spans="1:10" x14ac:dyDescent="0.3">
      <c r="A29" s="5" t="s">
        <v>1164</v>
      </c>
      <c r="B29" s="5" t="s">
        <v>1165</v>
      </c>
      <c r="C29" s="5" t="s">
        <v>1166</v>
      </c>
      <c r="D29" s="5">
        <v>567</v>
      </c>
      <c r="E29" s="7">
        <v>7087500</v>
      </c>
    </row>
    <row r="30" spans="1:10" x14ac:dyDescent="0.3">
      <c r="A30" s="5" t="s">
        <v>1167</v>
      </c>
      <c r="B30" s="5" t="s">
        <v>1168</v>
      </c>
      <c r="C30" s="5" t="s">
        <v>1163</v>
      </c>
      <c r="D30" s="5">
        <v>816</v>
      </c>
      <c r="E30" s="7">
        <v>10200000</v>
      </c>
    </row>
    <row r="31" spans="1:10" x14ac:dyDescent="0.3">
      <c r="A31" s="5" t="s">
        <v>1169</v>
      </c>
      <c r="B31" s="5" t="s">
        <v>1165</v>
      </c>
      <c r="C31" s="5" t="s">
        <v>1166</v>
      </c>
      <c r="D31" s="5">
        <v>733</v>
      </c>
      <c r="E31" s="7">
        <v>9162500</v>
      </c>
    </row>
    <row r="32" spans="1:10" x14ac:dyDescent="0.3">
      <c r="A32" s="5" t="s">
        <v>1170</v>
      </c>
      <c r="B32" s="5" t="s">
        <v>1162</v>
      </c>
      <c r="C32" s="5" t="s">
        <v>1163</v>
      </c>
      <c r="D32" s="5">
        <v>594</v>
      </c>
      <c r="E32" s="7">
        <v>7425000</v>
      </c>
    </row>
    <row r="33" spans="1:5" x14ac:dyDescent="0.3">
      <c r="A33" s="5" t="s">
        <v>1171</v>
      </c>
      <c r="B33" s="5" t="s">
        <v>1168</v>
      </c>
      <c r="C33" s="5" t="s">
        <v>1163</v>
      </c>
      <c r="D33" s="5">
        <v>834</v>
      </c>
      <c r="E33" s="7">
        <v>10425000</v>
      </c>
    </row>
    <row r="34" spans="1:5" x14ac:dyDescent="0.3">
      <c r="A34" s="5" t="s">
        <v>1172</v>
      </c>
      <c r="B34" s="5" t="s">
        <v>1165</v>
      </c>
      <c r="C34" s="5" t="s">
        <v>1166</v>
      </c>
      <c r="D34" s="5">
        <v>765</v>
      </c>
      <c r="E34" s="7">
        <v>9562500</v>
      </c>
    </row>
    <row r="35" spans="1:5" x14ac:dyDescent="0.3">
      <c r="A35" s="5" t="s">
        <v>1173</v>
      </c>
      <c r="B35" s="5" t="s">
        <v>1162</v>
      </c>
      <c r="C35" s="5" t="s">
        <v>1163</v>
      </c>
      <c r="D35" s="5">
        <v>702</v>
      </c>
      <c r="E35" s="7">
        <v>8775000</v>
      </c>
    </row>
    <row r="36" spans="1:5" x14ac:dyDescent="0.3">
      <c r="A36" s="5" t="s">
        <v>1174</v>
      </c>
      <c r="B36" s="5" t="s">
        <v>1168</v>
      </c>
      <c r="C36" s="5" t="s">
        <v>1163</v>
      </c>
      <c r="D36" s="5">
        <v>627</v>
      </c>
      <c r="E36" s="7">
        <v>7837500</v>
      </c>
    </row>
    <row r="38" spans="1:5" x14ac:dyDescent="0.3">
      <c r="A38" s="5" t="s">
        <v>1162</v>
      </c>
      <c r="B38" s="5" t="s">
        <v>1175</v>
      </c>
      <c r="D38" s="6" t="s">
        <v>1176</v>
      </c>
      <c r="E38" s="6" t="s">
        <v>1177</v>
      </c>
    </row>
    <row r="39" spans="1:5" x14ac:dyDescent="0.3">
      <c r="D39" s="7"/>
      <c r="E39" s="7"/>
    </row>
  </sheetData>
  <mergeCells count="1">
    <mergeCell ref="F23:F24"/>
  </mergeCells>
  <phoneticPr fontId="1" type="noConversion"/>
  <dataValidations count="2">
    <dataValidation type="list" allowBlank="1" showInputMessage="1" showErrorMessage="1" sqref="A38" xr:uid="{F5EB40DA-D71C-4840-A9BC-C937AC9DA1AF}">
      <formula1>$B$28:$B$30</formula1>
    </dataValidation>
    <dataValidation type="list" allowBlank="1" showInputMessage="1" showErrorMessage="1" sqref="B38" xr:uid="{C5560712-6EBA-42F3-8AC0-E7A155B8B0FE}">
      <formula1>$C$28:$C$29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7678-9BCF-486A-A1F2-40AA673AFAE1}">
  <dimension ref="A1:K32"/>
  <sheetViews>
    <sheetView workbookViewId="0"/>
  </sheetViews>
  <sheetFormatPr defaultRowHeight="16.5" x14ac:dyDescent="0.3"/>
  <cols>
    <col min="7" max="7" width="10.375" bestFit="1" customWidth="1"/>
  </cols>
  <sheetData>
    <row r="1" spans="1:11" x14ac:dyDescent="0.3">
      <c r="A1" s="1" t="s">
        <v>0</v>
      </c>
      <c r="B1" s="2" t="s">
        <v>1178</v>
      </c>
      <c r="G1" s="16" t="s">
        <v>2</v>
      </c>
      <c r="H1" s="2" t="s">
        <v>868</v>
      </c>
    </row>
    <row r="2" spans="1:11" x14ac:dyDescent="0.3">
      <c r="A2" s="5" t="s">
        <v>248</v>
      </c>
      <c r="B2" s="5" t="s">
        <v>5</v>
      </c>
      <c r="C2" s="5" t="s">
        <v>146</v>
      </c>
      <c r="D2" s="5" t="s">
        <v>463</v>
      </c>
      <c r="E2" s="5" t="s">
        <v>393</v>
      </c>
      <c r="G2" s="5" t="s">
        <v>1179</v>
      </c>
      <c r="H2" s="5" t="s">
        <v>1180</v>
      </c>
      <c r="I2" s="5" t="s">
        <v>5</v>
      </c>
      <c r="J2" s="5" t="s">
        <v>1159</v>
      </c>
      <c r="K2" s="5" t="s">
        <v>870</v>
      </c>
    </row>
    <row r="3" spans="1:11" x14ac:dyDescent="0.3">
      <c r="A3" s="5">
        <v>1</v>
      </c>
      <c r="B3" s="5" t="s">
        <v>877</v>
      </c>
      <c r="C3" s="5" t="s">
        <v>588</v>
      </c>
      <c r="D3" s="5">
        <v>78.8</v>
      </c>
      <c r="E3" s="5"/>
      <c r="G3" s="5" t="s">
        <v>1181</v>
      </c>
      <c r="H3" s="5" t="s">
        <v>1182</v>
      </c>
      <c r="I3" s="5" t="s">
        <v>1183</v>
      </c>
      <c r="J3" s="5" t="s">
        <v>1184</v>
      </c>
      <c r="K3" s="5" t="s">
        <v>1185</v>
      </c>
    </row>
    <row r="4" spans="1:11" x14ac:dyDescent="0.3">
      <c r="A4" s="5">
        <v>2</v>
      </c>
      <c r="B4" s="5" t="s">
        <v>1186</v>
      </c>
      <c r="C4" s="5" t="s">
        <v>586</v>
      </c>
      <c r="D4" s="5">
        <v>86.7</v>
      </c>
      <c r="E4" s="5" t="s">
        <v>1187</v>
      </c>
      <c r="G4" s="5" t="s">
        <v>1181</v>
      </c>
      <c r="H4" s="5" t="s">
        <v>1188</v>
      </c>
      <c r="I4" s="5" t="s">
        <v>1189</v>
      </c>
      <c r="J4" s="5" t="s">
        <v>1190</v>
      </c>
      <c r="K4" s="5" t="s">
        <v>1191</v>
      </c>
    </row>
    <row r="5" spans="1:11" x14ac:dyDescent="0.3">
      <c r="A5" s="5">
        <v>3</v>
      </c>
      <c r="B5" s="5" t="s">
        <v>1192</v>
      </c>
      <c r="C5" s="5" t="s">
        <v>586</v>
      </c>
      <c r="D5" s="5">
        <v>91.5</v>
      </c>
      <c r="E5" s="5"/>
      <c r="G5" s="5" t="s">
        <v>1193</v>
      </c>
      <c r="H5" s="5" t="s">
        <v>1194</v>
      </c>
      <c r="I5" s="5" t="s">
        <v>1195</v>
      </c>
      <c r="J5" s="5" t="s">
        <v>1196</v>
      </c>
      <c r="K5" s="5" t="s">
        <v>1197</v>
      </c>
    </row>
    <row r="6" spans="1:11" x14ac:dyDescent="0.3">
      <c r="A6" s="5">
        <v>4</v>
      </c>
      <c r="B6" s="5" t="s">
        <v>1198</v>
      </c>
      <c r="C6" s="5" t="s">
        <v>588</v>
      </c>
      <c r="D6" s="5">
        <v>82.1</v>
      </c>
      <c r="E6" s="5" t="s">
        <v>1187</v>
      </c>
      <c r="G6" s="5" t="s">
        <v>1193</v>
      </c>
      <c r="H6" s="5" t="s">
        <v>1199</v>
      </c>
      <c r="I6" s="5" t="s">
        <v>1200</v>
      </c>
      <c r="J6" s="5" t="s">
        <v>1064</v>
      </c>
      <c r="K6" s="5" t="s">
        <v>1201</v>
      </c>
    </row>
    <row r="7" spans="1:11" x14ac:dyDescent="0.3">
      <c r="A7" s="5">
        <v>5</v>
      </c>
      <c r="B7" s="5" t="s">
        <v>1202</v>
      </c>
      <c r="C7" s="5" t="s">
        <v>588</v>
      </c>
      <c r="D7" s="5">
        <v>92.2</v>
      </c>
      <c r="E7" s="5"/>
      <c r="G7" s="5" t="s">
        <v>1193</v>
      </c>
      <c r="H7" s="5" t="s">
        <v>1182</v>
      </c>
      <c r="I7" s="5" t="s">
        <v>1183</v>
      </c>
      <c r="J7" s="5" t="s">
        <v>1203</v>
      </c>
      <c r="K7" s="5" t="s">
        <v>1204</v>
      </c>
    </row>
    <row r="8" spans="1:11" x14ac:dyDescent="0.3">
      <c r="A8" s="5">
        <v>6</v>
      </c>
      <c r="B8" s="5" t="s">
        <v>1205</v>
      </c>
      <c r="C8" s="5" t="s">
        <v>586</v>
      </c>
      <c r="D8" s="5">
        <v>79.400000000000006</v>
      </c>
      <c r="E8" s="5"/>
      <c r="G8" s="5" t="s">
        <v>1206</v>
      </c>
      <c r="H8" s="5" t="s">
        <v>1199</v>
      </c>
      <c r="I8" s="5" t="s">
        <v>1200</v>
      </c>
      <c r="J8" s="5" t="s">
        <v>931</v>
      </c>
      <c r="K8" s="5" t="s">
        <v>1207</v>
      </c>
    </row>
    <row r="9" spans="1:11" x14ac:dyDescent="0.3">
      <c r="A9" s="5">
        <v>7</v>
      </c>
      <c r="B9" s="5" t="s">
        <v>1208</v>
      </c>
      <c r="C9" s="5" t="s">
        <v>588</v>
      </c>
      <c r="D9" s="5">
        <v>88.6</v>
      </c>
      <c r="E9" s="5"/>
      <c r="G9" s="5" t="s">
        <v>1206</v>
      </c>
      <c r="H9" s="5" t="s">
        <v>1182</v>
      </c>
      <c r="I9" s="5" t="s">
        <v>1183</v>
      </c>
      <c r="J9" s="5" t="s">
        <v>1209</v>
      </c>
      <c r="K9" s="5" t="s">
        <v>1210</v>
      </c>
    </row>
    <row r="11" spans="1:11" x14ac:dyDescent="0.3">
      <c r="A11" s="40" t="s">
        <v>1046</v>
      </c>
      <c r="B11" s="5"/>
      <c r="C11" s="5"/>
      <c r="D11" s="28" t="s">
        <v>1211</v>
      </c>
      <c r="E11" s="29"/>
      <c r="G11" s="5" t="s">
        <v>1180</v>
      </c>
      <c r="H11" s="5" t="s">
        <v>1182</v>
      </c>
      <c r="I11" s="5" t="s">
        <v>1194</v>
      </c>
      <c r="J11" s="5" t="s">
        <v>1188</v>
      </c>
      <c r="K11" s="5" t="s">
        <v>1199</v>
      </c>
    </row>
    <row r="12" spans="1:11" x14ac:dyDescent="0.3">
      <c r="A12" s="40"/>
      <c r="B12" s="5"/>
      <c r="C12" s="5"/>
      <c r="D12" s="33"/>
      <c r="E12" s="34"/>
      <c r="G12" s="6" t="s">
        <v>1212</v>
      </c>
      <c r="H12" s="5"/>
      <c r="I12" s="5"/>
      <c r="J12" s="5"/>
      <c r="K12" s="5"/>
    </row>
    <row r="14" spans="1:11" x14ac:dyDescent="0.3">
      <c r="A14" s="16" t="s">
        <v>117</v>
      </c>
      <c r="B14" s="2" t="s">
        <v>641</v>
      </c>
      <c r="G14" s="16" t="s">
        <v>115</v>
      </c>
      <c r="H14" s="2" t="s">
        <v>1213</v>
      </c>
    </row>
    <row r="15" spans="1:11" x14ac:dyDescent="0.3">
      <c r="A15" s="5" t="s">
        <v>778</v>
      </c>
      <c r="B15" s="5" t="s">
        <v>5</v>
      </c>
      <c r="C15" s="5" t="s">
        <v>99</v>
      </c>
      <c r="D15" s="5" t="s">
        <v>146</v>
      </c>
      <c r="E15" s="22" t="s">
        <v>1214</v>
      </c>
      <c r="G15" s="5" t="s">
        <v>272</v>
      </c>
      <c r="H15" s="5" t="s">
        <v>1100</v>
      </c>
      <c r="I15" s="5" t="s">
        <v>539</v>
      </c>
      <c r="J15" s="5" t="s">
        <v>540</v>
      </c>
      <c r="K15" s="6" t="s">
        <v>541</v>
      </c>
    </row>
    <row r="16" spans="1:11" x14ac:dyDescent="0.3">
      <c r="A16" s="5" t="s">
        <v>1215</v>
      </c>
      <c r="B16" s="5" t="s">
        <v>1216</v>
      </c>
      <c r="C16" s="5" t="s">
        <v>1217</v>
      </c>
      <c r="D16" s="5" t="s">
        <v>586</v>
      </c>
      <c r="E16" s="5"/>
      <c r="G16" s="5" t="s">
        <v>1218</v>
      </c>
      <c r="H16" s="5" t="s">
        <v>1219</v>
      </c>
      <c r="I16" s="23">
        <v>0.5587037037037037</v>
      </c>
      <c r="J16" s="23">
        <v>0.5822222222222222</v>
      </c>
      <c r="K16" s="23"/>
    </row>
    <row r="17" spans="1:11" x14ac:dyDescent="0.3">
      <c r="A17" s="5" t="s">
        <v>1220</v>
      </c>
      <c r="B17" s="5" t="s">
        <v>1221</v>
      </c>
      <c r="C17" s="5" t="s">
        <v>1222</v>
      </c>
      <c r="D17" s="5" t="s">
        <v>586</v>
      </c>
      <c r="E17" s="5"/>
      <c r="G17" s="5" t="s">
        <v>1223</v>
      </c>
      <c r="H17" s="5" t="s">
        <v>1224</v>
      </c>
      <c r="I17" s="23">
        <v>0.58013888888888887</v>
      </c>
      <c r="J17" s="23">
        <v>0.60688657407407409</v>
      </c>
      <c r="K17" s="23"/>
    </row>
    <row r="18" spans="1:11" x14ac:dyDescent="0.3">
      <c r="A18" s="5" t="s">
        <v>1225</v>
      </c>
      <c r="B18" s="5" t="s">
        <v>1226</v>
      </c>
      <c r="C18" s="5" t="s">
        <v>1227</v>
      </c>
      <c r="D18" s="5" t="s">
        <v>588</v>
      </c>
      <c r="E18" s="5"/>
      <c r="G18" s="5" t="s">
        <v>1228</v>
      </c>
      <c r="H18" s="5" t="s">
        <v>936</v>
      </c>
      <c r="I18" s="23">
        <v>0.5663541666666666</v>
      </c>
      <c r="J18" s="23">
        <v>0.60390046296296296</v>
      </c>
      <c r="K18" s="23"/>
    </row>
    <row r="19" spans="1:11" x14ac:dyDescent="0.3">
      <c r="A19" s="5" t="s">
        <v>1229</v>
      </c>
      <c r="B19" s="5" t="s">
        <v>1230</v>
      </c>
      <c r="C19" s="5" t="s">
        <v>1231</v>
      </c>
      <c r="D19" s="5" t="s">
        <v>588</v>
      </c>
      <c r="E19" s="5"/>
      <c r="G19" s="5" t="s">
        <v>1232</v>
      </c>
      <c r="H19" s="5" t="s">
        <v>1233</v>
      </c>
      <c r="I19" s="23">
        <v>0.55435185185185187</v>
      </c>
      <c r="J19" s="23">
        <v>0.57571759259259259</v>
      </c>
      <c r="K19" s="23"/>
    </row>
    <row r="20" spans="1:11" x14ac:dyDescent="0.3">
      <c r="A20" s="5" t="s">
        <v>1234</v>
      </c>
      <c r="B20" s="5" t="s">
        <v>943</v>
      </c>
      <c r="C20" s="5" t="s">
        <v>1235</v>
      </c>
      <c r="D20" s="5" t="s">
        <v>586</v>
      </c>
      <c r="E20" s="5"/>
      <c r="G20" s="5" t="s">
        <v>1236</v>
      </c>
      <c r="H20" s="5" t="s">
        <v>947</v>
      </c>
      <c r="I20" s="23">
        <v>0.56436342592592592</v>
      </c>
      <c r="J20" s="23">
        <v>0.59150462962962969</v>
      </c>
      <c r="K20" s="23"/>
    </row>
    <row r="21" spans="1:11" x14ac:dyDescent="0.3">
      <c r="A21" s="5" t="s">
        <v>1237</v>
      </c>
      <c r="B21" s="5" t="s">
        <v>1238</v>
      </c>
      <c r="C21" s="5" t="s">
        <v>1239</v>
      </c>
      <c r="D21" s="5" t="s">
        <v>588</v>
      </c>
      <c r="E21" s="5"/>
      <c r="G21" s="5" t="s">
        <v>1240</v>
      </c>
      <c r="H21" s="5" t="s">
        <v>1241</v>
      </c>
      <c r="I21" s="23">
        <v>0.57093749999999999</v>
      </c>
      <c r="J21" s="23">
        <v>0.60993055555555553</v>
      </c>
      <c r="K21" s="23"/>
    </row>
    <row r="22" spans="1:11" x14ac:dyDescent="0.3">
      <c r="A22" s="5" t="s">
        <v>1242</v>
      </c>
      <c r="B22" s="5" t="s">
        <v>1243</v>
      </c>
      <c r="C22" s="5" t="s">
        <v>1244</v>
      </c>
      <c r="D22" s="5" t="s">
        <v>588</v>
      </c>
      <c r="E22" s="5"/>
      <c r="G22" s="5" t="s">
        <v>1245</v>
      </c>
      <c r="H22" s="5" t="s">
        <v>1246</v>
      </c>
      <c r="I22" s="23">
        <v>0.56136574074074075</v>
      </c>
      <c r="J22" s="23">
        <v>0.58783564814814815</v>
      </c>
      <c r="K22" s="23"/>
    </row>
    <row r="24" spans="1:11" x14ac:dyDescent="0.3">
      <c r="A24" s="16" t="s">
        <v>66</v>
      </c>
      <c r="B24" s="2" t="s">
        <v>1247</v>
      </c>
    </row>
    <row r="25" spans="1:11" x14ac:dyDescent="0.3">
      <c r="A25" s="5" t="s">
        <v>1248</v>
      </c>
      <c r="B25" s="5" t="s">
        <v>1100</v>
      </c>
      <c r="C25" s="5" t="s">
        <v>1249</v>
      </c>
      <c r="D25" s="5" t="s">
        <v>1250</v>
      </c>
    </row>
    <row r="26" spans="1:11" x14ac:dyDescent="0.3">
      <c r="A26" s="5" t="s">
        <v>1251</v>
      </c>
      <c r="B26" s="5" t="s">
        <v>1252</v>
      </c>
      <c r="C26" s="5">
        <v>18</v>
      </c>
      <c r="D26" s="5">
        <v>25</v>
      </c>
    </row>
    <row r="27" spans="1:11" x14ac:dyDescent="0.3">
      <c r="A27" s="5" t="s">
        <v>1253</v>
      </c>
      <c r="B27" s="5" t="s">
        <v>1254</v>
      </c>
      <c r="C27" s="5">
        <v>25</v>
      </c>
      <c r="D27" s="5">
        <v>22</v>
      </c>
    </row>
    <row r="28" spans="1:11" x14ac:dyDescent="0.3">
      <c r="A28" s="5" t="s">
        <v>1255</v>
      </c>
      <c r="B28" s="5" t="s">
        <v>1256</v>
      </c>
      <c r="C28" s="5">
        <v>32</v>
      </c>
      <c r="D28" s="5">
        <v>15</v>
      </c>
    </row>
    <row r="29" spans="1:11" x14ac:dyDescent="0.3">
      <c r="A29" s="5" t="s">
        <v>1257</v>
      </c>
      <c r="B29" s="5" t="s">
        <v>1258</v>
      </c>
      <c r="C29" s="5">
        <v>24</v>
      </c>
      <c r="D29" s="5">
        <v>19</v>
      </c>
    </row>
    <row r="30" spans="1:11" x14ac:dyDescent="0.3">
      <c r="A30" s="5" t="s">
        <v>1259</v>
      </c>
      <c r="B30" s="5" t="s">
        <v>1260</v>
      </c>
      <c r="C30" s="5">
        <v>28</v>
      </c>
      <c r="D30" s="5">
        <v>27</v>
      </c>
    </row>
    <row r="31" spans="1:11" x14ac:dyDescent="0.3">
      <c r="A31" s="5" t="s">
        <v>1261</v>
      </c>
      <c r="B31" s="5" t="s">
        <v>1262</v>
      </c>
      <c r="C31" s="5">
        <v>16</v>
      </c>
      <c r="D31" s="5">
        <v>18</v>
      </c>
      <c r="E31" s="28" t="s">
        <v>1263</v>
      </c>
      <c r="F31" s="29"/>
    </row>
    <row r="32" spans="1:11" x14ac:dyDescent="0.3">
      <c r="A32" s="5" t="s">
        <v>1264</v>
      </c>
      <c r="B32" s="5" t="s">
        <v>1265</v>
      </c>
      <c r="C32" s="5">
        <v>21</v>
      </c>
      <c r="D32" s="5">
        <v>20</v>
      </c>
      <c r="E32" s="33"/>
      <c r="F32" s="34"/>
    </row>
  </sheetData>
  <mergeCells count="5">
    <mergeCell ref="A11:A12"/>
    <mergeCell ref="D11:E11"/>
    <mergeCell ref="D12:E12"/>
    <mergeCell ref="E31:F31"/>
    <mergeCell ref="E32:F3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A95E-40B5-46C0-9280-C00D9531F900}">
  <dimension ref="A1:J40"/>
  <sheetViews>
    <sheetView workbookViewId="0"/>
  </sheetViews>
  <sheetFormatPr defaultRowHeight="16.5" x14ac:dyDescent="0.3"/>
  <cols>
    <col min="3" max="3" width="9.375" bestFit="1" customWidth="1"/>
    <col min="4" max="4" width="9.125" bestFit="1" customWidth="1"/>
    <col min="9" max="9" width="13.625" bestFit="1" customWidth="1"/>
  </cols>
  <sheetData>
    <row r="1" spans="1:10" x14ac:dyDescent="0.3">
      <c r="A1" s="1" t="s">
        <v>0</v>
      </c>
      <c r="B1" s="2" t="s">
        <v>1266</v>
      </c>
      <c r="G1" s="16" t="s">
        <v>2</v>
      </c>
      <c r="H1" s="2" t="s">
        <v>1267</v>
      </c>
    </row>
    <row r="2" spans="1:10" x14ac:dyDescent="0.3">
      <c r="A2" s="5" t="s">
        <v>462</v>
      </c>
      <c r="B2" s="5" t="s">
        <v>143</v>
      </c>
      <c r="C2" s="5" t="s">
        <v>146</v>
      </c>
      <c r="D2" s="5" t="s">
        <v>1268</v>
      </c>
      <c r="E2" s="5" t="s">
        <v>1269</v>
      </c>
      <c r="G2" s="5" t="s">
        <v>643</v>
      </c>
      <c r="H2" s="5" t="s">
        <v>204</v>
      </c>
      <c r="I2" s="5" t="s">
        <v>144</v>
      </c>
      <c r="J2" s="6" t="s">
        <v>146</v>
      </c>
    </row>
    <row r="3" spans="1:10" x14ac:dyDescent="0.3">
      <c r="A3" s="5" t="s">
        <v>1270</v>
      </c>
      <c r="B3" s="5" t="s">
        <v>1271</v>
      </c>
      <c r="C3" s="5" t="s">
        <v>586</v>
      </c>
      <c r="D3" s="5">
        <v>83</v>
      </c>
      <c r="E3" s="5">
        <v>67</v>
      </c>
      <c r="G3" s="5" t="s">
        <v>1272</v>
      </c>
      <c r="H3" s="5" t="s">
        <v>210</v>
      </c>
      <c r="I3" s="5" t="s">
        <v>1273</v>
      </c>
      <c r="J3" s="5"/>
    </row>
    <row r="4" spans="1:10" x14ac:dyDescent="0.3">
      <c r="A4" s="5" t="s">
        <v>1274</v>
      </c>
      <c r="B4" s="5" t="s">
        <v>1275</v>
      </c>
      <c r="C4" s="5" t="s">
        <v>588</v>
      </c>
      <c r="D4" s="5">
        <v>91</v>
      </c>
      <c r="E4" s="5">
        <v>75</v>
      </c>
      <c r="G4" s="5" t="s">
        <v>1276</v>
      </c>
      <c r="H4" s="5" t="s">
        <v>214</v>
      </c>
      <c r="I4" s="5" t="s">
        <v>1277</v>
      </c>
      <c r="J4" s="5"/>
    </row>
    <row r="5" spans="1:10" x14ac:dyDescent="0.3">
      <c r="A5" s="5" t="s">
        <v>1278</v>
      </c>
      <c r="B5" s="5" t="s">
        <v>1279</v>
      </c>
      <c r="C5" s="5" t="s">
        <v>586</v>
      </c>
      <c r="D5" s="5">
        <v>88</v>
      </c>
      <c r="E5" s="5">
        <v>83</v>
      </c>
      <c r="G5" s="5" t="s">
        <v>1280</v>
      </c>
      <c r="H5" s="5" t="s">
        <v>218</v>
      </c>
      <c r="I5" s="5" t="s">
        <v>1281</v>
      </c>
      <c r="J5" s="5"/>
    </row>
    <row r="6" spans="1:10" x14ac:dyDescent="0.3">
      <c r="A6" s="5" t="s">
        <v>1282</v>
      </c>
      <c r="B6" s="5" t="s">
        <v>1283</v>
      </c>
      <c r="C6" s="5" t="s">
        <v>586</v>
      </c>
      <c r="D6" s="5">
        <v>73</v>
      </c>
      <c r="E6" s="5">
        <v>72</v>
      </c>
      <c r="G6" s="5" t="s">
        <v>1284</v>
      </c>
      <c r="H6" s="5" t="s">
        <v>210</v>
      </c>
      <c r="I6" s="5" t="s">
        <v>1285</v>
      </c>
      <c r="J6" s="5"/>
    </row>
    <row r="7" spans="1:10" x14ac:dyDescent="0.3">
      <c r="A7" s="5" t="s">
        <v>1286</v>
      </c>
      <c r="B7" s="5" t="s">
        <v>1287</v>
      </c>
      <c r="C7" s="5" t="s">
        <v>588</v>
      </c>
      <c r="D7" s="5">
        <v>65</v>
      </c>
      <c r="E7" s="5">
        <v>70</v>
      </c>
      <c r="G7" s="5" t="s">
        <v>1288</v>
      </c>
      <c r="H7" s="5" t="s">
        <v>225</v>
      </c>
      <c r="I7" s="5" t="s">
        <v>1289</v>
      </c>
      <c r="J7" s="5"/>
    </row>
    <row r="8" spans="1:10" x14ac:dyDescent="0.3">
      <c r="A8" s="5" t="s">
        <v>1290</v>
      </c>
      <c r="B8" s="5" t="s">
        <v>1291</v>
      </c>
      <c r="C8" s="5" t="s">
        <v>586</v>
      </c>
      <c r="D8" s="5">
        <v>94</v>
      </c>
      <c r="E8" s="5">
        <v>98</v>
      </c>
      <c r="G8" s="5" t="s">
        <v>1292</v>
      </c>
      <c r="H8" s="5" t="s">
        <v>214</v>
      </c>
      <c r="I8" s="5" t="s">
        <v>1293</v>
      </c>
      <c r="J8" s="5"/>
    </row>
    <row r="9" spans="1:10" x14ac:dyDescent="0.3">
      <c r="A9" s="5" t="s">
        <v>1294</v>
      </c>
      <c r="B9" s="5" t="s">
        <v>1295</v>
      </c>
      <c r="C9" s="5" t="s">
        <v>588</v>
      </c>
      <c r="D9" s="5">
        <v>55</v>
      </c>
      <c r="E9" s="5">
        <v>51</v>
      </c>
      <c r="G9" s="5" t="s">
        <v>1296</v>
      </c>
      <c r="H9" s="5" t="s">
        <v>210</v>
      </c>
      <c r="I9" s="5" t="s">
        <v>1297</v>
      </c>
      <c r="J9" s="5"/>
    </row>
    <row r="10" spans="1:10" x14ac:dyDescent="0.3">
      <c r="A10" s="5" t="s">
        <v>1298</v>
      </c>
      <c r="B10" s="5" t="s">
        <v>1299</v>
      </c>
      <c r="C10" s="5" t="s">
        <v>586</v>
      </c>
      <c r="D10" s="5">
        <v>89</v>
      </c>
      <c r="E10" s="5">
        <v>79</v>
      </c>
      <c r="G10" s="5" t="s">
        <v>1300</v>
      </c>
      <c r="H10" s="5" t="s">
        <v>218</v>
      </c>
      <c r="I10" s="5" t="s">
        <v>1301</v>
      </c>
      <c r="J10" s="5"/>
    </row>
    <row r="11" spans="1:10" x14ac:dyDescent="0.3">
      <c r="A11" s="5" t="s">
        <v>1302</v>
      </c>
      <c r="B11" s="5" t="s">
        <v>1303</v>
      </c>
      <c r="C11" s="5" t="s">
        <v>588</v>
      </c>
      <c r="D11" s="5">
        <v>90</v>
      </c>
      <c r="E11" s="5">
        <v>84</v>
      </c>
      <c r="G11" s="5" t="s">
        <v>1304</v>
      </c>
      <c r="H11" s="5" t="s">
        <v>225</v>
      </c>
      <c r="I11" s="5" t="s">
        <v>1305</v>
      </c>
      <c r="J11" s="5"/>
    </row>
    <row r="12" spans="1:10" x14ac:dyDescent="0.3">
      <c r="A12" s="28" t="s">
        <v>1306</v>
      </c>
      <c r="B12" s="30"/>
      <c r="C12" s="30"/>
      <c r="D12" s="29"/>
      <c r="E12" s="5"/>
      <c r="G12" s="5" t="s">
        <v>1307</v>
      </c>
      <c r="H12" s="5" t="s">
        <v>210</v>
      </c>
      <c r="I12" s="5" t="s">
        <v>1308</v>
      </c>
      <c r="J12" s="5"/>
    </row>
    <row r="14" spans="1:10" x14ac:dyDescent="0.3">
      <c r="A14" s="16" t="s">
        <v>117</v>
      </c>
      <c r="B14" s="2" t="s">
        <v>1309</v>
      </c>
      <c r="H14" s="16" t="s">
        <v>115</v>
      </c>
      <c r="I14" s="2" t="s">
        <v>116</v>
      </c>
    </row>
    <row r="15" spans="1:10" x14ac:dyDescent="0.3">
      <c r="A15" s="5" t="s">
        <v>1310</v>
      </c>
      <c r="B15" s="5" t="s">
        <v>162</v>
      </c>
      <c r="C15" s="5" t="s">
        <v>163</v>
      </c>
      <c r="D15" s="5" t="s">
        <v>164</v>
      </c>
      <c r="E15" s="5" t="s">
        <v>1311</v>
      </c>
      <c r="F15" s="6" t="s">
        <v>1312</v>
      </c>
      <c r="H15" s="5" t="s">
        <v>1159</v>
      </c>
      <c r="I15" s="5" t="s">
        <v>1313</v>
      </c>
      <c r="J15" s="6" t="s">
        <v>41</v>
      </c>
    </row>
    <row r="16" spans="1:10" x14ac:dyDescent="0.3">
      <c r="A16" s="5" t="s">
        <v>1314</v>
      </c>
      <c r="B16" s="5" t="s">
        <v>169</v>
      </c>
      <c r="C16" s="5" t="s">
        <v>169</v>
      </c>
      <c r="D16" s="5" t="s">
        <v>169</v>
      </c>
      <c r="E16" s="5" t="s">
        <v>169</v>
      </c>
      <c r="F16" s="12"/>
      <c r="H16" s="5" t="s">
        <v>1315</v>
      </c>
      <c r="I16" s="8">
        <v>44141</v>
      </c>
      <c r="J16" s="5"/>
    </row>
    <row r="17" spans="1:10" x14ac:dyDescent="0.3">
      <c r="A17" s="5" t="s">
        <v>1316</v>
      </c>
      <c r="B17" s="5"/>
      <c r="C17" s="5" t="s">
        <v>169</v>
      </c>
      <c r="D17" s="5" t="s">
        <v>169</v>
      </c>
      <c r="E17" s="5" t="s">
        <v>169</v>
      </c>
      <c r="F17" s="12"/>
      <c r="H17" s="5" t="s">
        <v>1317</v>
      </c>
      <c r="I17" s="8">
        <v>44141</v>
      </c>
      <c r="J17" s="5"/>
    </row>
    <row r="18" spans="1:10" x14ac:dyDescent="0.3">
      <c r="A18" s="5" t="s">
        <v>1318</v>
      </c>
      <c r="B18" s="5" t="s">
        <v>169</v>
      </c>
      <c r="C18" s="5" t="s">
        <v>169</v>
      </c>
      <c r="D18" s="5" t="s">
        <v>169</v>
      </c>
      <c r="E18" s="5" t="s">
        <v>169</v>
      </c>
      <c r="F18" s="12"/>
      <c r="H18" s="5" t="s">
        <v>1319</v>
      </c>
      <c r="I18" s="8">
        <v>44141</v>
      </c>
      <c r="J18" s="5"/>
    </row>
    <row r="19" spans="1:10" x14ac:dyDescent="0.3">
      <c r="A19" s="5" t="s">
        <v>1320</v>
      </c>
      <c r="B19" s="5" t="s">
        <v>169</v>
      </c>
      <c r="C19" s="5"/>
      <c r="D19" s="5" t="s">
        <v>169</v>
      </c>
      <c r="E19" s="5" t="s">
        <v>169</v>
      </c>
      <c r="F19" s="12"/>
      <c r="H19" s="5" t="s">
        <v>1315</v>
      </c>
      <c r="I19" s="8">
        <v>44170</v>
      </c>
      <c r="J19" s="5"/>
    </row>
    <row r="20" spans="1:10" x14ac:dyDescent="0.3">
      <c r="A20" s="5" t="s">
        <v>1321</v>
      </c>
      <c r="B20" s="5" t="s">
        <v>169</v>
      </c>
      <c r="C20" s="5" t="s">
        <v>169</v>
      </c>
      <c r="D20" s="5"/>
      <c r="E20" s="5" t="s">
        <v>169</v>
      </c>
      <c r="F20" s="12"/>
      <c r="H20" s="5" t="s">
        <v>1317</v>
      </c>
      <c r="I20" s="8">
        <v>44170</v>
      </c>
      <c r="J20" s="5"/>
    </row>
    <row r="21" spans="1:10" x14ac:dyDescent="0.3">
      <c r="A21" s="5" t="s">
        <v>1322</v>
      </c>
      <c r="B21" s="5" t="s">
        <v>169</v>
      </c>
      <c r="C21" s="5" t="s">
        <v>169</v>
      </c>
      <c r="D21" s="5" t="s">
        <v>169</v>
      </c>
      <c r="E21" s="5" t="s">
        <v>169</v>
      </c>
      <c r="F21" s="12"/>
      <c r="H21" s="5" t="s">
        <v>1319</v>
      </c>
      <c r="I21" s="8">
        <v>44170</v>
      </c>
      <c r="J21" s="5"/>
    </row>
    <row r="22" spans="1:10" x14ac:dyDescent="0.3">
      <c r="A22" s="5" t="s">
        <v>1323</v>
      </c>
      <c r="B22" s="5" t="s">
        <v>169</v>
      </c>
      <c r="C22" s="5" t="s">
        <v>169</v>
      </c>
      <c r="D22" s="5" t="s">
        <v>169</v>
      </c>
      <c r="E22" s="5" t="s">
        <v>169</v>
      </c>
      <c r="F22" s="12"/>
      <c r="H22" s="5" t="s">
        <v>1315</v>
      </c>
      <c r="I22" s="8">
        <v>44199</v>
      </c>
      <c r="J22" s="5"/>
    </row>
    <row r="23" spans="1:10" x14ac:dyDescent="0.3">
      <c r="A23" s="5" t="s">
        <v>1324</v>
      </c>
      <c r="B23" s="5" t="s">
        <v>169</v>
      </c>
      <c r="C23" s="5"/>
      <c r="D23" s="5" t="s">
        <v>169</v>
      </c>
      <c r="E23" s="5"/>
      <c r="F23" s="12"/>
      <c r="H23" s="5" t="s">
        <v>1317</v>
      </c>
      <c r="I23" s="8">
        <v>44199</v>
      </c>
      <c r="J23" s="5"/>
    </row>
    <row r="24" spans="1:10" x14ac:dyDescent="0.3">
      <c r="A24" s="5" t="s">
        <v>353</v>
      </c>
      <c r="B24" s="5" t="s">
        <v>169</v>
      </c>
      <c r="C24" s="5" t="s">
        <v>169</v>
      </c>
      <c r="D24" s="5" t="s">
        <v>169</v>
      </c>
      <c r="E24" s="5" t="s">
        <v>169</v>
      </c>
      <c r="F24" s="12"/>
      <c r="H24" s="5" t="s">
        <v>1319</v>
      </c>
      <c r="I24" s="8">
        <v>44199</v>
      </c>
      <c r="J24" s="5"/>
    </row>
    <row r="26" spans="1:10" x14ac:dyDescent="0.3">
      <c r="A26" s="16" t="s">
        <v>66</v>
      </c>
      <c r="B26" s="2" t="s">
        <v>1325</v>
      </c>
    </row>
    <row r="27" spans="1:10" x14ac:dyDescent="0.3">
      <c r="A27" s="5" t="s">
        <v>778</v>
      </c>
      <c r="B27" s="5" t="s">
        <v>146</v>
      </c>
      <c r="C27" s="5" t="s">
        <v>291</v>
      </c>
      <c r="D27" s="5" t="s">
        <v>1326</v>
      </c>
      <c r="E27" s="6" t="s">
        <v>290</v>
      </c>
    </row>
    <row r="28" spans="1:10" x14ac:dyDescent="0.3">
      <c r="A28" s="5" t="s">
        <v>1226</v>
      </c>
      <c r="B28" s="5" t="s">
        <v>588</v>
      </c>
      <c r="C28" s="7">
        <v>667000</v>
      </c>
      <c r="D28" s="7">
        <v>20010</v>
      </c>
      <c r="E28" s="5"/>
    </row>
    <row r="29" spans="1:10" x14ac:dyDescent="0.3">
      <c r="A29" s="5" t="s">
        <v>1147</v>
      </c>
      <c r="B29" s="5" t="s">
        <v>586</v>
      </c>
      <c r="C29" s="7">
        <v>575800</v>
      </c>
      <c r="D29" s="7">
        <v>17274</v>
      </c>
      <c r="E29" s="5"/>
    </row>
    <row r="30" spans="1:10" x14ac:dyDescent="0.3">
      <c r="A30" s="5" t="s">
        <v>1327</v>
      </c>
      <c r="B30" s="5" t="s">
        <v>588</v>
      </c>
      <c r="C30" s="7">
        <v>768100</v>
      </c>
      <c r="D30" s="7">
        <v>23043</v>
      </c>
      <c r="E30" s="5"/>
    </row>
    <row r="31" spans="1:10" x14ac:dyDescent="0.3">
      <c r="A31" s="5" t="s">
        <v>1328</v>
      </c>
      <c r="B31" s="5" t="s">
        <v>588</v>
      </c>
      <c r="C31" s="7">
        <v>913600</v>
      </c>
      <c r="D31" s="7">
        <v>27408</v>
      </c>
      <c r="E31" s="5"/>
    </row>
    <row r="32" spans="1:10" x14ac:dyDescent="0.3">
      <c r="A32" s="5" t="s">
        <v>1329</v>
      </c>
      <c r="B32" s="5" t="s">
        <v>588</v>
      </c>
      <c r="C32" s="7">
        <v>866000</v>
      </c>
      <c r="D32" s="7">
        <v>25980</v>
      </c>
      <c r="E32" s="5"/>
    </row>
    <row r="33" spans="1:5" x14ac:dyDescent="0.3">
      <c r="A33" s="5" t="s">
        <v>1330</v>
      </c>
      <c r="B33" s="5" t="s">
        <v>586</v>
      </c>
      <c r="C33" s="7">
        <v>468200</v>
      </c>
      <c r="D33" s="7">
        <v>14046</v>
      </c>
      <c r="E33" s="5"/>
    </row>
    <row r="34" spans="1:5" x14ac:dyDescent="0.3">
      <c r="A34" s="5" t="s">
        <v>1331</v>
      </c>
      <c r="B34" s="5" t="s">
        <v>586</v>
      </c>
      <c r="C34" s="7">
        <v>511000</v>
      </c>
      <c r="D34" s="7">
        <v>15330</v>
      </c>
      <c r="E34" s="5"/>
    </row>
    <row r="35" spans="1:5" x14ac:dyDescent="0.3">
      <c r="A35" s="5" t="s">
        <v>1332</v>
      </c>
      <c r="B35" s="5" t="s">
        <v>588</v>
      </c>
      <c r="C35" s="7">
        <v>978400</v>
      </c>
      <c r="D35" s="7">
        <v>29352</v>
      </c>
      <c r="E35" s="5"/>
    </row>
    <row r="36" spans="1:5" x14ac:dyDescent="0.3">
      <c r="A36" s="5" t="s">
        <v>1333</v>
      </c>
      <c r="B36" s="5" t="s">
        <v>586</v>
      </c>
      <c r="C36" s="7">
        <v>810000</v>
      </c>
      <c r="D36" s="7">
        <v>24300</v>
      </c>
      <c r="E36" s="5"/>
    </row>
    <row r="38" spans="1:5" x14ac:dyDescent="0.3">
      <c r="A38" t="s">
        <v>1334</v>
      </c>
    </row>
    <row r="39" spans="1:5" x14ac:dyDescent="0.3">
      <c r="A39" s="5" t="s">
        <v>338</v>
      </c>
      <c r="B39" s="5">
        <v>1</v>
      </c>
      <c r="C39" s="5">
        <v>3</v>
      </c>
      <c r="D39" s="5">
        <v>5</v>
      </c>
      <c r="E39" s="5">
        <v>7</v>
      </c>
    </row>
    <row r="40" spans="1:5" x14ac:dyDescent="0.3">
      <c r="A40" s="5" t="s">
        <v>290</v>
      </c>
      <c r="B40" s="5" t="s">
        <v>298</v>
      </c>
      <c r="C40" s="5" t="s">
        <v>300</v>
      </c>
      <c r="D40" s="5" t="s">
        <v>1335</v>
      </c>
      <c r="E40" s="5" t="s">
        <v>132</v>
      </c>
    </row>
  </sheetData>
  <mergeCells count="1">
    <mergeCell ref="A12:D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740F-488D-401A-9659-782FEC5F572D}">
  <dimension ref="A1:J31"/>
  <sheetViews>
    <sheetView tabSelected="1" workbookViewId="0">
      <selection activeCell="J22" sqref="J22"/>
    </sheetView>
  </sheetViews>
  <sheetFormatPr defaultRowHeight="16.5" x14ac:dyDescent="0.3"/>
  <cols>
    <col min="2" max="2" width="14.25" bestFit="1" customWidth="1"/>
    <col min="5" max="5" width="10.75" bestFit="1" customWidth="1"/>
    <col min="10" max="10" width="11.125" bestFit="1" customWidth="1"/>
  </cols>
  <sheetData>
    <row r="1" spans="1:10" x14ac:dyDescent="0.3">
      <c r="A1" s="1" t="s">
        <v>0</v>
      </c>
      <c r="B1" s="2" t="s">
        <v>89</v>
      </c>
      <c r="F1" s="1" t="s">
        <v>2</v>
      </c>
      <c r="G1" s="2" t="s">
        <v>90</v>
      </c>
    </row>
    <row r="2" spans="1:10" x14ac:dyDescent="0.3">
      <c r="A2" s="5" t="s">
        <v>91</v>
      </c>
      <c r="B2" s="5" t="s">
        <v>92</v>
      </c>
      <c r="C2" s="5" t="s">
        <v>93</v>
      </c>
      <c r="D2" s="6" t="s">
        <v>94</v>
      </c>
      <c r="F2" s="5" t="s">
        <v>95</v>
      </c>
      <c r="G2" s="5" t="s">
        <v>96</v>
      </c>
      <c r="H2" s="5" t="s">
        <v>97</v>
      </c>
      <c r="I2" s="5" t="s">
        <v>98</v>
      </c>
      <c r="J2" s="6" t="s">
        <v>99</v>
      </c>
    </row>
    <row r="3" spans="1:10" x14ac:dyDescent="0.3">
      <c r="A3" s="5" t="s">
        <v>100</v>
      </c>
      <c r="B3" s="5">
        <v>86</v>
      </c>
      <c r="C3" s="5">
        <v>82</v>
      </c>
      <c r="D3" s="5" t="str">
        <f>HLOOKUP(AVERAGE(B3:C3),$B$11:$D$12,2,TRUE)</f>
        <v>준수</v>
      </c>
      <c r="F3" s="5" t="s">
        <v>101</v>
      </c>
      <c r="G3" s="7">
        <v>1137</v>
      </c>
      <c r="H3" s="7">
        <v>823</v>
      </c>
      <c r="I3" s="7">
        <v>314</v>
      </c>
      <c r="J3" s="5" t="str">
        <f>_xlfn.IFS(OR(LEFT(F3,1)="S",LEFT(F3,1)="K"),"수도권",OR(LEFT(F3,1)="D",LEFT(F3,1)="B"),"경상도",TRUE,"전라도")</f>
        <v>수도권</v>
      </c>
    </row>
    <row r="4" spans="1:10" x14ac:dyDescent="0.3">
      <c r="A4" s="5" t="s">
        <v>102</v>
      </c>
      <c r="B4" s="5">
        <v>94</v>
      </c>
      <c r="C4" s="5">
        <v>93</v>
      </c>
      <c r="D4" s="24" t="str">
        <f t="shared" ref="D4:D8" si="0">HLOOKUP(AVERAGE(B4:C4),$B$11:$D$12,2,TRUE)</f>
        <v>우수</v>
      </c>
      <c r="F4" s="5" t="s">
        <v>103</v>
      </c>
      <c r="G4" s="7">
        <v>1027</v>
      </c>
      <c r="H4" s="7">
        <v>720</v>
      </c>
      <c r="I4" s="7">
        <v>307</v>
      </c>
      <c r="J4" s="24" t="str">
        <f t="shared" ref="J4:J9" si="1">_xlfn.IFS(OR(LEFT(F4,1)="S",LEFT(F4,1)="K"),"수도권",OR(LEFT(F4,1)="D",LEFT(F4,1)="B"),"경상도",TRUE,"전라도")</f>
        <v>경상도</v>
      </c>
    </row>
    <row r="5" spans="1:10" x14ac:dyDescent="0.3">
      <c r="A5" s="5" t="s">
        <v>104</v>
      </c>
      <c r="B5" s="5">
        <v>73</v>
      </c>
      <c r="C5" s="5">
        <v>86</v>
      </c>
      <c r="D5" s="24" t="str">
        <f t="shared" si="0"/>
        <v>준수</v>
      </c>
      <c r="F5" s="5" t="s">
        <v>105</v>
      </c>
      <c r="G5" s="7">
        <v>923</v>
      </c>
      <c r="H5" s="7">
        <v>792</v>
      </c>
      <c r="I5" s="7">
        <v>131</v>
      </c>
      <c r="J5" s="24" t="str">
        <f t="shared" si="1"/>
        <v>전라도</v>
      </c>
    </row>
    <row r="6" spans="1:10" x14ac:dyDescent="0.3">
      <c r="A6" s="5" t="s">
        <v>106</v>
      </c>
      <c r="B6" s="5">
        <v>91</v>
      </c>
      <c r="C6" s="5">
        <v>95</v>
      </c>
      <c r="D6" s="24" t="str">
        <f t="shared" si="0"/>
        <v>우수</v>
      </c>
      <c r="F6" s="5" t="s">
        <v>107</v>
      </c>
      <c r="G6" s="7">
        <v>1278</v>
      </c>
      <c r="H6" s="7">
        <v>879</v>
      </c>
      <c r="I6" s="7">
        <v>399</v>
      </c>
      <c r="J6" s="24" t="str">
        <f t="shared" si="1"/>
        <v>경상도</v>
      </c>
    </row>
    <row r="7" spans="1:10" x14ac:dyDescent="0.3">
      <c r="A7" s="5" t="s">
        <v>108</v>
      </c>
      <c r="B7" s="5">
        <v>90</v>
      </c>
      <c r="C7" s="5">
        <v>81</v>
      </c>
      <c r="D7" s="24" t="str">
        <f t="shared" si="0"/>
        <v>준수</v>
      </c>
      <c r="F7" s="5" t="s">
        <v>109</v>
      </c>
      <c r="G7" s="7">
        <v>1087</v>
      </c>
      <c r="H7" s="7">
        <v>811</v>
      </c>
      <c r="I7" s="7">
        <v>276</v>
      </c>
      <c r="J7" s="24" t="str">
        <f t="shared" si="1"/>
        <v>수도권</v>
      </c>
    </row>
    <row r="8" spans="1:10" x14ac:dyDescent="0.3">
      <c r="A8" s="5" t="s">
        <v>110</v>
      </c>
      <c r="B8" s="5">
        <v>67</v>
      </c>
      <c r="C8" s="5">
        <v>61</v>
      </c>
      <c r="D8" s="24" t="str">
        <f t="shared" si="0"/>
        <v>노력</v>
      </c>
      <c r="F8" s="5" t="s">
        <v>111</v>
      </c>
      <c r="G8" s="7">
        <v>987</v>
      </c>
      <c r="H8" s="7">
        <v>823</v>
      </c>
      <c r="I8" s="7">
        <v>163</v>
      </c>
      <c r="J8" s="24" t="str">
        <f t="shared" si="1"/>
        <v>수도권</v>
      </c>
    </row>
    <row r="9" spans="1:10" x14ac:dyDescent="0.3">
      <c r="F9" s="5" t="s">
        <v>112</v>
      </c>
      <c r="G9" s="7">
        <v>1234</v>
      </c>
      <c r="H9" s="7">
        <v>983</v>
      </c>
      <c r="I9" s="7">
        <v>251</v>
      </c>
      <c r="J9" s="24" t="str">
        <f t="shared" si="1"/>
        <v>경상도</v>
      </c>
    </row>
    <row r="10" spans="1:10" x14ac:dyDescent="0.3">
      <c r="A10" t="s">
        <v>113</v>
      </c>
    </row>
    <row r="11" spans="1:10" x14ac:dyDescent="0.3">
      <c r="A11" s="5" t="s">
        <v>114</v>
      </c>
      <c r="B11" s="5">
        <v>0</v>
      </c>
      <c r="C11" s="5">
        <v>70</v>
      </c>
      <c r="D11" s="5">
        <v>90</v>
      </c>
    </row>
    <row r="12" spans="1:10" x14ac:dyDescent="0.3">
      <c r="A12" s="5" t="s">
        <v>94</v>
      </c>
      <c r="B12" s="5" t="s">
        <v>1392</v>
      </c>
      <c r="C12" s="5" t="s">
        <v>1393</v>
      </c>
      <c r="D12" s="5" t="s">
        <v>1155</v>
      </c>
    </row>
    <row r="13" spans="1:10" x14ac:dyDescent="0.3">
      <c r="F13" s="1" t="s">
        <v>115</v>
      </c>
      <c r="G13" s="2" t="s">
        <v>116</v>
      </c>
    </row>
    <row r="14" spans="1:10" x14ac:dyDescent="0.3">
      <c r="A14" s="1" t="s">
        <v>117</v>
      </c>
      <c r="B14" s="2" t="s">
        <v>118</v>
      </c>
      <c r="F14" s="5" t="s">
        <v>119</v>
      </c>
      <c r="G14" s="5" t="s">
        <v>120</v>
      </c>
      <c r="H14" s="5" t="s">
        <v>121</v>
      </c>
    </row>
    <row r="15" spans="1:10" x14ac:dyDescent="0.3">
      <c r="A15" s="5" t="s">
        <v>122</v>
      </c>
      <c r="B15" s="5" t="s">
        <v>123</v>
      </c>
      <c r="C15" s="5" t="s">
        <v>124</v>
      </c>
      <c r="D15" s="5" t="s">
        <v>125</v>
      </c>
      <c r="F15" s="5" t="s">
        <v>126</v>
      </c>
      <c r="G15" s="5" t="s">
        <v>127</v>
      </c>
      <c r="H15" s="7">
        <v>2287</v>
      </c>
    </row>
    <row r="16" spans="1:10" x14ac:dyDescent="0.3">
      <c r="A16" s="5" t="s">
        <v>128</v>
      </c>
      <c r="B16" s="5" t="s">
        <v>129</v>
      </c>
      <c r="C16" s="7">
        <v>7900</v>
      </c>
      <c r="D16" s="7">
        <v>47400</v>
      </c>
      <c r="F16" s="5" t="s">
        <v>126</v>
      </c>
      <c r="G16" s="5" t="s">
        <v>130</v>
      </c>
      <c r="H16" s="7">
        <v>2200</v>
      </c>
    </row>
    <row r="17" spans="1:10" x14ac:dyDescent="0.3">
      <c r="A17" s="5" t="s">
        <v>131</v>
      </c>
      <c r="B17" s="5" t="s">
        <v>132</v>
      </c>
      <c r="C17" s="7">
        <v>9400</v>
      </c>
      <c r="D17" s="7">
        <v>84600</v>
      </c>
      <c r="F17" s="5" t="s">
        <v>133</v>
      </c>
      <c r="G17" s="5" t="s">
        <v>127</v>
      </c>
      <c r="H17" s="7">
        <v>3128</v>
      </c>
    </row>
    <row r="18" spans="1:10" x14ac:dyDescent="0.3">
      <c r="A18" s="5" t="s">
        <v>134</v>
      </c>
      <c r="B18" s="5" t="s">
        <v>132</v>
      </c>
      <c r="C18" s="7">
        <v>9400</v>
      </c>
      <c r="D18" s="7">
        <v>42300</v>
      </c>
      <c r="F18" s="5" t="s">
        <v>133</v>
      </c>
      <c r="G18" s="5" t="s">
        <v>130</v>
      </c>
      <c r="H18" s="7">
        <v>3153</v>
      </c>
    </row>
    <row r="19" spans="1:10" x14ac:dyDescent="0.3">
      <c r="A19" s="5" t="s">
        <v>135</v>
      </c>
      <c r="B19" s="5" t="s">
        <v>129</v>
      </c>
      <c r="C19" s="7">
        <v>1500</v>
      </c>
      <c r="D19" s="7">
        <v>9000</v>
      </c>
      <c r="F19" s="5" t="s">
        <v>136</v>
      </c>
      <c r="G19" s="5" t="s">
        <v>127</v>
      </c>
      <c r="H19" s="7">
        <v>1780</v>
      </c>
    </row>
    <row r="20" spans="1:10" x14ac:dyDescent="0.3">
      <c r="A20" s="5" t="s">
        <v>137</v>
      </c>
      <c r="B20" s="5" t="s">
        <v>132</v>
      </c>
      <c r="C20" s="7">
        <v>5800</v>
      </c>
      <c r="D20" s="7">
        <v>46400</v>
      </c>
      <c r="F20" s="5" t="s">
        <v>136</v>
      </c>
      <c r="G20" s="5" t="s">
        <v>130</v>
      </c>
      <c r="H20" s="7">
        <v>3300</v>
      </c>
    </row>
    <row r="21" spans="1:10" x14ac:dyDescent="0.3">
      <c r="A21" s="5" t="s">
        <v>138</v>
      </c>
      <c r="B21" s="5" t="s">
        <v>132</v>
      </c>
      <c r="C21" s="7">
        <v>3000</v>
      </c>
      <c r="D21" s="7">
        <v>36000</v>
      </c>
      <c r="F21" s="5" t="s">
        <v>139</v>
      </c>
      <c r="G21" s="5" t="s">
        <v>127</v>
      </c>
      <c r="H21" s="7">
        <v>2865</v>
      </c>
      <c r="I21" s="5" t="s">
        <v>1413</v>
      </c>
      <c r="J21" s="6" t="s">
        <v>140</v>
      </c>
    </row>
    <row r="22" spans="1:10" x14ac:dyDescent="0.3">
      <c r="A22" s="28" t="s">
        <v>141</v>
      </c>
      <c r="B22" s="29"/>
      <c r="C22" s="7">
        <f>ROUND(_xlfn.STDEV.S(C16:C21),-2)</f>
        <v>3300</v>
      </c>
      <c r="D22" s="7">
        <f>ROUND(_xlfn.STDEV.S(D16:D21),-2)</f>
        <v>24300</v>
      </c>
      <c r="F22" s="5" t="s">
        <v>139</v>
      </c>
      <c r="G22" s="5" t="s">
        <v>130</v>
      </c>
      <c r="H22" s="7">
        <v>3094</v>
      </c>
      <c r="I22" s="5" t="s">
        <v>1414</v>
      </c>
      <c r="J22" s="7">
        <f>ROUNDDOWN(DSUM(F14:H22,3,I21:I22),-1)</f>
        <v>0</v>
      </c>
    </row>
    <row r="24" spans="1:10" x14ac:dyDescent="0.3">
      <c r="A24" s="1" t="s">
        <v>66</v>
      </c>
      <c r="B24" s="2" t="s">
        <v>142</v>
      </c>
    </row>
    <row r="25" spans="1:10" x14ac:dyDescent="0.3">
      <c r="A25" s="5" t="s">
        <v>143</v>
      </c>
      <c r="B25" s="5" t="s">
        <v>144</v>
      </c>
      <c r="C25" s="5" t="s">
        <v>145</v>
      </c>
      <c r="D25" s="6" t="s">
        <v>146</v>
      </c>
      <c r="E25" s="6" t="s">
        <v>147</v>
      </c>
    </row>
    <row r="26" spans="1:10" x14ac:dyDescent="0.3">
      <c r="A26" s="5" t="s">
        <v>148</v>
      </c>
      <c r="B26" s="5" t="s">
        <v>149</v>
      </c>
      <c r="C26" s="5">
        <v>4</v>
      </c>
      <c r="D26" s="5"/>
      <c r="E26" s="8"/>
    </row>
    <row r="27" spans="1:10" x14ac:dyDescent="0.3">
      <c r="A27" s="5" t="s">
        <v>150</v>
      </c>
      <c r="B27" s="5" t="s">
        <v>151</v>
      </c>
      <c r="C27" s="5">
        <v>3</v>
      </c>
      <c r="D27" s="5"/>
      <c r="E27" s="8"/>
    </row>
    <row r="28" spans="1:10" x14ac:dyDescent="0.3">
      <c r="A28" s="5" t="s">
        <v>152</v>
      </c>
      <c r="B28" s="5" t="s">
        <v>153</v>
      </c>
      <c r="C28" s="5">
        <v>2</v>
      </c>
      <c r="D28" s="5"/>
      <c r="E28" s="8"/>
    </row>
    <row r="29" spans="1:10" x14ac:dyDescent="0.3">
      <c r="A29" s="5" t="s">
        <v>154</v>
      </c>
      <c r="B29" s="5" t="s">
        <v>155</v>
      </c>
      <c r="C29" s="5">
        <v>5</v>
      </c>
      <c r="D29" s="5"/>
      <c r="E29" s="8"/>
    </row>
    <row r="30" spans="1:10" x14ac:dyDescent="0.3">
      <c r="A30" s="5" t="s">
        <v>156</v>
      </c>
      <c r="B30" s="5" t="s">
        <v>157</v>
      </c>
      <c r="C30" s="5">
        <v>3</v>
      </c>
      <c r="D30" s="5"/>
      <c r="E30" s="8"/>
    </row>
    <row r="31" spans="1:10" x14ac:dyDescent="0.3">
      <c r="A31" s="5" t="s">
        <v>158</v>
      </c>
      <c r="B31" s="5" t="s">
        <v>159</v>
      </c>
      <c r="C31" s="5">
        <v>6</v>
      </c>
      <c r="D31" s="5"/>
      <c r="E31" s="8"/>
    </row>
  </sheetData>
  <mergeCells count="1">
    <mergeCell ref="A22:B22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30E96-1B10-45F8-9DB9-6433BEE0AA51}">
  <dimension ref="A1:K37"/>
  <sheetViews>
    <sheetView workbookViewId="0"/>
  </sheetViews>
  <sheetFormatPr defaultRowHeight="16.5" x14ac:dyDescent="0.3"/>
  <cols>
    <col min="3" max="3" width="10.75" bestFit="1" customWidth="1"/>
    <col min="7" max="7" width="9.125" bestFit="1" customWidth="1"/>
    <col min="8" max="8" width="11.625" bestFit="1" customWidth="1"/>
    <col min="9" max="9" width="10.625" bestFit="1" customWidth="1"/>
    <col min="10" max="10" width="3.625" customWidth="1"/>
    <col min="11" max="11" width="10.75" bestFit="1" customWidth="1"/>
  </cols>
  <sheetData>
    <row r="1" spans="1:11" x14ac:dyDescent="0.3">
      <c r="A1" s="1" t="s">
        <v>0</v>
      </c>
      <c r="B1" s="2" t="s">
        <v>1178</v>
      </c>
      <c r="F1" s="16" t="s">
        <v>2</v>
      </c>
      <c r="G1" s="2" t="s">
        <v>754</v>
      </c>
    </row>
    <row r="2" spans="1:11" x14ac:dyDescent="0.3">
      <c r="A2" s="5" t="s">
        <v>834</v>
      </c>
      <c r="B2" s="5" t="s">
        <v>563</v>
      </c>
      <c r="C2" s="5" t="s">
        <v>1336</v>
      </c>
      <c r="D2" s="6" t="s">
        <v>141</v>
      </c>
      <c r="F2" s="5" t="s">
        <v>41</v>
      </c>
      <c r="G2" s="5" t="s">
        <v>43</v>
      </c>
      <c r="H2" s="5" t="s">
        <v>1337</v>
      </c>
      <c r="I2" s="5" t="s">
        <v>1338</v>
      </c>
    </row>
    <row r="3" spans="1:11" x14ac:dyDescent="0.3">
      <c r="A3" s="5">
        <v>200015</v>
      </c>
      <c r="B3" s="5" t="s">
        <v>1339</v>
      </c>
      <c r="C3" s="5">
        <v>2.93</v>
      </c>
      <c r="D3" s="5"/>
      <c r="F3" s="5" t="s">
        <v>1340</v>
      </c>
      <c r="G3" s="7">
        <v>5465</v>
      </c>
      <c r="H3" s="7">
        <v>8197500</v>
      </c>
      <c r="I3" s="7">
        <v>2869125</v>
      </c>
    </row>
    <row r="4" spans="1:11" x14ac:dyDescent="0.3">
      <c r="A4" s="5">
        <v>200057</v>
      </c>
      <c r="B4" s="5" t="s">
        <v>1339</v>
      </c>
      <c r="C4" s="5">
        <v>4.05</v>
      </c>
      <c r="F4" s="5" t="s">
        <v>1341</v>
      </c>
      <c r="G4" s="7">
        <v>3744</v>
      </c>
      <c r="H4" s="7">
        <v>7488000</v>
      </c>
      <c r="I4" s="7">
        <v>2620800</v>
      </c>
    </row>
    <row r="5" spans="1:11" x14ac:dyDescent="0.3">
      <c r="A5" s="5">
        <v>200099</v>
      </c>
      <c r="B5" s="5" t="s">
        <v>1339</v>
      </c>
      <c r="C5" s="5">
        <v>3.19</v>
      </c>
      <c r="F5" s="5" t="s">
        <v>1342</v>
      </c>
      <c r="G5" s="7">
        <v>9642</v>
      </c>
      <c r="H5" s="7">
        <v>13016700</v>
      </c>
      <c r="I5" s="7">
        <v>4555845</v>
      </c>
    </row>
    <row r="6" spans="1:11" x14ac:dyDescent="0.3">
      <c r="A6" s="5">
        <v>200274</v>
      </c>
      <c r="B6" s="5" t="s">
        <v>1343</v>
      </c>
      <c r="C6" s="5">
        <v>3.94</v>
      </c>
      <c r="F6" s="5" t="s">
        <v>1344</v>
      </c>
      <c r="G6" s="7">
        <v>2541</v>
      </c>
      <c r="H6" s="7">
        <v>6352500</v>
      </c>
      <c r="I6" s="7">
        <v>2223375</v>
      </c>
    </row>
    <row r="7" spans="1:11" x14ac:dyDescent="0.3">
      <c r="A7" s="5">
        <v>200396</v>
      </c>
      <c r="B7" s="5" t="s">
        <v>1343</v>
      </c>
      <c r="C7" s="5">
        <v>4.16</v>
      </c>
      <c r="F7" s="5" t="s">
        <v>1345</v>
      </c>
      <c r="G7" s="7">
        <v>8756</v>
      </c>
      <c r="H7" s="7">
        <v>20138800</v>
      </c>
      <c r="I7" s="7">
        <v>7048580</v>
      </c>
    </row>
    <row r="8" spans="1:11" x14ac:dyDescent="0.3">
      <c r="A8" s="5">
        <v>200514</v>
      </c>
      <c r="B8" s="5" t="s">
        <v>1343</v>
      </c>
      <c r="C8" s="5">
        <v>3.32</v>
      </c>
      <c r="F8" s="5" t="s">
        <v>1346</v>
      </c>
      <c r="G8" s="7">
        <v>5416</v>
      </c>
      <c r="H8" s="7">
        <v>10019600</v>
      </c>
      <c r="I8" s="7">
        <v>3506860</v>
      </c>
    </row>
    <row r="9" spans="1:11" x14ac:dyDescent="0.3">
      <c r="A9" s="5">
        <v>200541</v>
      </c>
      <c r="B9" s="5" t="s">
        <v>1347</v>
      </c>
      <c r="C9" s="5">
        <v>4.21</v>
      </c>
      <c r="F9" s="5" t="s">
        <v>1348</v>
      </c>
      <c r="G9" s="7">
        <v>8553</v>
      </c>
      <c r="H9" s="7">
        <v>12145260</v>
      </c>
      <c r="I9" s="7">
        <v>4250841</v>
      </c>
    </row>
    <row r="10" spans="1:11" x14ac:dyDescent="0.3">
      <c r="A10" s="5">
        <v>200632</v>
      </c>
      <c r="B10" s="5" t="s">
        <v>1347</v>
      </c>
      <c r="C10" s="5">
        <v>2.78</v>
      </c>
      <c r="F10" s="5" t="s">
        <v>1349</v>
      </c>
      <c r="G10" s="7">
        <v>4789</v>
      </c>
      <c r="H10" s="7">
        <v>5267900</v>
      </c>
      <c r="I10" s="7">
        <v>1843765</v>
      </c>
    </row>
    <row r="11" spans="1:11" x14ac:dyDescent="0.3">
      <c r="A11" s="5">
        <v>200967</v>
      </c>
      <c r="B11" s="5" t="s">
        <v>1347</v>
      </c>
      <c r="C11" s="5">
        <v>3.55</v>
      </c>
      <c r="F11" s="28" t="s">
        <v>1350</v>
      </c>
      <c r="G11" s="30"/>
      <c r="H11" s="29"/>
      <c r="I11" s="7"/>
    </row>
    <row r="13" spans="1:11" x14ac:dyDescent="0.3">
      <c r="A13" s="16" t="s">
        <v>117</v>
      </c>
      <c r="B13" s="2" t="s">
        <v>1351</v>
      </c>
      <c r="G13" s="16" t="s">
        <v>115</v>
      </c>
      <c r="H13" s="2" t="s">
        <v>1352</v>
      </c>
    </row>
    <row r="14" spans="1:11" x14ac:dyDescent="0.3">
      <c r="A14" s="5" t="s">
        <v>816</v>
      </c>
      <c r="B14" s="5" t="s">
        <v>1353</v>
      </c>
      <c r="C14" s="5" t="s">
        <v>1354</v>
      </c>
      <c r="D14" s="5" t="s">
        <v>616</v>
      </c>
      <c r="E14" s="6" t="s">
        <v>439</v>
      </c>
      <c r="G14" s="5" t="s">
        <v>10</v>
      </c>
      <c r="H14" s="5" t="s">
        <v>1355</v>
      </c>
      <c r="I14" s="6" t="s">
        <v>1356</v>
      </c>
      <c r="K14" s="5" t="s">
        <v>1357</v>
      </c>
    </row>
    <row r="15" spans="1:11" x14ac:dyDescent="0.3">
      <c r="A15" s="5" t="s">
        <v>1358</v>
      </c>
      <c r="B15" s="5">
        <v>64</v>
      </c>
      <c r="C15" s="5">
        <v>70</v>
      </c>
      <c r="D15" s="5">
        <v>134</v>
      </c>
      <c r="E15" s="5"/>
      <c r="G15" s="5" t="s">
        <v>1359</v>
      </c>
      <c r="H15" s="8">
        <v>44214</v>
      </c>
      <c r="I15" s="5"/>
      <c r="K15" s="8">
        <v>44200</v>
      </c>
    </row>
    <row r="16" spans="1:11" x14ac:dyDescent="0.3">
      <c r="A16" s="5" t="s">
        <v>1360</v>
      </c>
      <c r="B16" s="5">
        <v>95</v>
      </c>
      <c r="C16" s="5">
        <v>91</v>
      </c>
      <c r="D16" s="5">
        <v>186</v>
      </c>
      <c r="E16" s="5"/>
      <c r="G16" s="5" t="s">
        <v>1361</v>
      </c>
      <c r="H16" s="8">
        <v>44214</v>
      </c>
      <c r="I16" s="5"/>
    </row>
    <row r="17" spans="1:9" x14ac:dyDescent="0.3">
      <c r="A17" s="5" t="s">
        <v>1362</v>
      </c>
      <c r="B17" s="5">
        <v>37</v>
      </c>
      <c r="C17" s="5">
        <v>61</v>
      </c>
      <c r="D17" s="5">
        <v>98</v>
      </c>
      <c r="E17" s="5"/>
      <c r="G17" s="5" t="s">
        <v>1363</v>
      </c>
      <c r="H17" s="8">
        <v>44216</v>
      </c>
      <c r="I17" s="5"/>
    </row>
    <row r="18" spans="1:9" x14ac:dyDescent="0.3">
      <c r="A18" s="5" t="s">
        <v>1364</v>
      </c>
      <c r="B18" s="5">
        <v>88</v>
      </c>
      <c r="C18" s="5">
        <v>93</v>
      </c>
      <c r="D18" s="5">
        <v>181</v>
      </c>
      <c r="E18" s="5"/>
      <c r="G18" s="5" t="s">
        <v>1365</v>
      </c>
      <c r="H18" s="8">
        <v>44216</v>
      </c>
      <c r="I18" s="5"/>
    </row>
    <row r="19" spans="1:9" x14ac:dyDescent="0.3">
      <c r="A19" s="5" t="s">
        <v>1366</v>
      </c>
      <c r="B19" s="5">
        <v>90</v>
      </c>
      <c r="C19" s="5">
        <v>94</v>
      </c>
      <c r="D19" s="5">
        <v>184</v>
      </c>
      <c r="E19" s="5"/>
      <c r="G19" s="5" t="s">
        <v>1367</v>
      </c>
      <c r="H19" s="8">
        <v>44216</v>
      </c>
      <c r="I19" s="5"/>
    </row>
    <row r="20" spans="1:9" x14ac:dyDescent="0.3">
      <c r="A20" s="5" t="s">
        <v>1368</v>
      </c>
      <c r="B20" s="5">
        <v>57</v>
      </c>
      <c r="C20" s="5">
        <v>59</v>
      </c>
      <c r="D20" s="5">
        <v>116</v>
      </c>
      <c r="E20" s="5"/>
      <c r="G20" s="5" t="s">
        <v>1369</v>
      </c>
      <c r="H20" s="8">
        <v>44221</v>
      </c>
      <c r="I20" s="5"/>
    </row>
    <row r="21" spans="1:9" x14ac:dyDescent="0.3">
      <c r="A21" s="5" t="s">
        <v>1370</v>
      </c>
      <c r="B21" s="5">
        <v>77</v>
      </c>
      <c r="C21" s="5">
        <v>69</v>
      </c>
      <c r="D21" s="5">
        <v>146</v>
      </c>
      <c r="E21" s="5"/>
      <c r="G21" s="5" t="s">
        <v>647</v>
      </c>
      <c r="H21" s="8">
        <v>44221</v>
      </c>
      <c r="I21" s="5"/>
    </row>
    <row r="22" spans="1:9" x14ac:dyDescent="0.3">
      <c r="A22" s="5" t="s">
        <v>1371</v>
      </c>
      <c r="B22" s="5">
        <v>55</v>
      </c>
      <c r="C22" s="5">
        <v>39</v>
      </c>
      <c r="D22" s="5">
        <v>94</v>
      </c>
      <c r="E22" s="5"/>
      <c r="G22" s="5" t="s">
        <v>1372</v>
      </c>
      <c r="H22" s="8">
        <v>44221</v>
      </c>
      <c r="I22" s="5"/>
    </row>
    <row r="23" spans="1:9" x14ac:dyDescent="0.3">
      <c r="A23" s="5" t="s">
        <v>1373</v>
      </c>
      <c r="B23" s="5">
        <v>49</v>
      </c>
      <c r="C23" s="5">
        <v>44</v>
      </c>
      <c r="D23" s="5">
        <v>93</v>
      </c>
      <c r="E23" s="5"/>
      <c r="G23" s="5" t="s">
        <v>1374</v>
      </c>
      <c r="H23" s="8">
        <v>44224</v>
      </c>
      <c r="I23" s="5"/>
    </row>
    <row r="24" spans="1:9" x14ac:dyDescent="0.3">
      <c r="A24" s="5" t="s">
        <v>1375</v>
      </c>
      <c r="B24" s="5">
        <v>84</v>
      </c>
      <c r="C24" s="5">
        <v>76</v>
      </c>
      <c r="D24" s="5">
        <v>160</v>
      </c>
      <c r="E24" s="5"/>
      <c r="G24" s="5" t="s">
        <v>1376</v>
      </c>
      <c r="H24" s="8">
        <v>44224</v>
      </c>
      <c r="I24" s="5"/>
    </row>
    <row r="26" spans="1:9" x14ac:dyDescent="0.3">
      <c r="A26" s="16" t="s">
        <v>66</v>
      </c>
      <c r="B26" s="2" t="s">
        <v>1377</v>
      </c>
    </row>
    <row r="27" spans="1:9" x14ac:dyDescent="0.3">
      <c r="A27" s="5" t="s">
        <v>1378</v>
      </c>
      <c r="B27" s="5" t="s">
        <v>1379</v>
      </c>
      <c r="C27" s="5" t="s">
        <v>1380</v>
      </c>
      <c r="D27" s="6" t="s">
        <v>1381</v>
      </c>
    </row>
    <row r="28" spans="1:9" x14ac:dyDescent="0.3">
      <c r="A28" s="5" t="s">
        <v>1382</v>
      </c>
      <c r="B28" s="5">
        <v>245</v>
      </c>
      <c r="C28" s="8">
        <v>44215</v>
      </c>
      <c r="D28" s="5"/>
    </row>
    <row r="29" spans="1:9" x14ac:dyDescent="0.3">
      <c r="A29" s="5" t="s">
        <v>1383</v>
      </c>
      <c r="B29" s="5">
        <v>331</v>
      </c>
      <c r="C29" s="8">
        <v>44206</v>
      </c>
      <c r="D29" s="5"/>
    </row>
    <row r="30" spans="1:9" x14ac:dyDescent="0.3">
      <c r="A30" s="5" t="s">
        <v>1384</v>
      </c>
      <c r="B30" s="5">
        <v>186</v>
      </c>
      <c r="C30" s="8">
        <v>44206</v>
      </c>
      <c r="D30" s="5"/>
    </row>
    <row r="31" spans="1:9" x14ac:dyDescent="0.3">
      <c r="A31" s="5" t="s">
        <v>1385</v>
      </c>
      <c r="B31" s="5">
        <v>324</v>
      </c>
      <c r="C31" s="8">
        <v>44211</v>
      </c>
      <c r="D31" s="5"/>
    </row>
    <row r="32" spans="1:9" x14ac:dyDescent="0.3">
      <c r="A32" s="5" t="s">
        <v>1386</v>
      </c>
      <c r="B32" s="5">
        <v>268</v>
      </c>
      <c r="C32" s="8">
        <v>44212</v>
      </c>
      <c r="D32" s="5"/>
    </row>
    <row r="33" spans="1:4" x14ac:dyDescent="0.3">
      <c r="A33" s="5" t="s">
        <v>1387</v>
      </c>
      <c r="B33" s="5">
        <v>222</v>
      </c>
      <c r="C33" s="8">
        <v>44212</v>
      </c>
      <c r="D33" s="5"/>
    </row>
    <row r="34" spans="1:4" x14ac:dyDescent="0.3">
      <c r="A34" s="5" t="s">
        <v>1388</v>
      </c>
      <c r="B34" s="5">
        <v>128</v>
      </c>
      <c r="C34" s="8">
        <v>44213</v>
      </c>
      <c r="D34" s="5"/>
    </row>
    <row r="35" spans="1:4" x14ac:dyDescent="0.3">
      <c r="A35" s="5" t="s">
        <v>1389</v>
      </c>
      <c r="B35" s="5">
        <v>268</v>
      </c>
      <c r="C35" s="8">
        <v>44218</v>
      </c>
      <c r="D35" s="5"/>
    </row>
    <row r="36" spans="1:4" x14ac:dyDescent="0.3">
      <c r="A36" s="5" t="s">
        <v>1390</v>
      </c>
      <c r="B36" s="5">
        <v>310</v>
      </c>
      <c r="C36" s="8">
        <v>44219</v>
      </c>
      <c r="D36" s="5"/>
    </row>
    <row r="37" spans="1:4" x14ac:dyDescent="0.3">
      <c r="A37" s="5" t="s">
        <v>1391</v>
      </c>
      <c r="B37" s="5">
        <v>139</v>
      </c>
      <c r="C37" s="8">
        <v>44219</v>
      </c>
      <c r="D37" s="5"/>
    </row>
  </sheetData>
  <mergeCells count="1">
    <mergeCell ref="F11:H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1-1552-4F7F-85FD-AE178635DC97}">
  <dimension ref="A1:J34"/>
  <sheetViews>
    <sheetView workbookViewId="0"/>
  </sheetViews>
  <sheetFormatPr defaultRowHeight="16.5" x14ac:dyDescent="0.3"/>
  <cols>
    <col min="1" max="1" width="10.75" bestFit="1" customWidth="1"/>
    <col min="9" max="9" width="14.875" bestFit="1" customWidth="1"/>
  </cols>
  <sheetData>
    <row r="1" spans="1:10" x14ac:dyDescent="0.3">
      <c r="A1" s="1" t="s">
        <v>0</v>
      </c>
      <c r="B1" s="2" t="s">
        <v>160</v>
      </c>
      <c r="G1" s="1" t="s">
        <v>2</v>
      </c>
      <c r="H1" s="2" t="s">
        <v>161</v>
      </c>
    </row>
    <row r="2" spans="1:10" x14ac:dyDescent="0.3">
      <c r="A2" s="5" t="s">
        <v>143</v>
      </c>
      <c r="B2" s="5" t="s">
        <v>162</v>
      </c>
      <c r="C2" s="5" t="s">
        <v>163</v>
      </c>
      <c r="D2" s="5" t="s">
        <v>164</v>
      </c>
      <c r="E2" s="6" t="s">
        <v>165</v>
      </c>
      <c r="G2" s="5" t="s">
        <v>166</v>
      </c>
      <c r="H2" s="5" t="s">
        <v>167</v>
      </c>
      <c r="I2" s="6" t="s">
        <v>99</v>
      </c>
    </row>
    <row r="3" spans="1:10" x14ac:dyDescent="0.3">
      <c r="A3" s="5" t="s">
        <v>168</v>
      </c>
      <c r="B3" s="5" t="s">
        <v>169</v>
      </c>
      <c r="C3" s="5" t="s">
        <v>169</v>
      </c>
      <c r="D3" s="5" t="s">
        <v>169</v>
      </c>
      <c r="E3" s="5"/>
      <c r="G3" s="5" t="s">
        <v>170</v>
      </c>
      <c r="H3" s="5" t="s">
        <v>171</v>
      </c>
      <c r="I3" s="5"/>
    </row>
    <row r="4" spans="1:10" x14ac:dyDescent="0.3">
      <c r="A4" s="5" t="s">
        <v>172</v>
      </c>
      <c r="B4" s="5" t="s">
        <v>169</v>
      </c>
      <c r="C4" s="5" t="s">
        <v>169</v>
      </c>
      <c r="D4" s="5" t="s">
        <v>169</v>
      </c>
      <c r="E4" s="5"/>
      <c r="G4" s="5" t="s">
        <v>173</v>
      </c>
      <c r="H4" s="5" t="s">
        <v>174</v>
      </c>
      <c r="I4" s="5"/>
    </row>
    <row r="5" spans="1:10" x14ac:dyDescent="0.3">
      <c r="A5" s="5" t="s">
        <v>175</v>
      </c>
      <c r="B5" s="5"/>
      <c r="C5" s="5" t="s">
        <v>169</v>
      </c>
      <c r="D5" s="5" t="s">
        <v>169</v>
      </c>
      <c r="E5" s="5"/>
      <c r="G5" s="5" t="s">
        <v>176</v>
      </c>
      <c r="H5" s="5" t="s">
        <v>177</v>
      </c>
      <c r="I5" s="5"/>
    </row>
    <row r="6" spans="1:10" x14ac:dyDescent="0.3">
      <c r="A6" s="5" t="s">
        <v>178</v>
      </c>
      <c r="B6" s="5" t="s">
        <v>169</v>
      </c>
      <c r="C6" s="5" t="s">
        <v>169</v>
      </c>
      <c r="D6" s="5" t="s">
        <v>169</v>
      </c>
      <c r="E6" s="5"/>
      <c r="G6" s="5" t="s">
        <v>179</v>
      </c>
      <c r="H6" s="5" t="s">
        <v>180</v>
      </c>
      <c r="I6" s="5"/>
    </row>
    <row r="7" spans="1:10" x14ac:dyDescent="0.3">
      <c r="A7" s="5" t="s">
        <v>181</v>
      </c>
      <c r="B7" s="5" t="s">
        <v>169</v>
      </c>
      <c r="C7" s="5"/>
      <c r="D7" s="5" t="s">
        <v>169</v>
      </c>
      <c r="E7" s="5"/>
      <c r="G7" s="5" t="s">
        <v>182</v>
      </c>
      <c r="H7" s="5" t="s">
        <v>183</v>
      </c>
      <c r="I7" s="5"/>
    </row>
    <row r="8" spans="1:10" x14ac:dyDescent="0.3">
      <c r="A8" s="5" t="s">
        <v>184</v>
      </c>
      <c r="B8" s="5" t="s">
        <v>169</v>
      </c>
      <c r="C8" s="5" t="s">
        <v>169</v>
      </c>
      <c r="D8" s="5" t="s">
        <v>169</v>
      </c>
      <c r="E8" s="5"/>
      <c r="G8" s="5" t="s">
        <v>185</v>
      </c>
      <c r="H8" s="5" t="s">
        <v>186</v>
      </c>
      <c r="I8" s="5"/>
    </row>
    <row r="9" spans="1:10" x14ac:dyDescent="0.3">
      <c r="A9" s="5" t="s">
        <v>187</v>
      </c>
      <c r="B9" s="5" t="s">
        <v>169</v>
      </c>
      <c r="C9" s="5" t="s">
        <v>169</v>
      </c>
      <c r="D9" s="5" t="s">
        <v>169</v>
      </c>
      <c r="E9" s="5"/>
      <c r="G9" s="5" t="s">
        <v>188</v>
      </c>
      <c r="H9" s="5" t="s">
        <v>189</v>
      </c>
      <c r="I9" s="5"/>
    </row>
    <row r="10" spans="1:10" x14ac:dyDescent="0.3">
      <c r="A10" s="5" t="s">
        <v>190</v>
      </c>
      <c r="B10" s="5" t="s">
        <v>169</v>
      </c>
      <c r="C10" s="5" t="s">
        <v>169</v>
      </c>
      <c r="D10" s="5" t="s">
        <v>169</v>
      </c>
      <c r="E10" s="5"/>
      <c r="G10" s="5" t="s">
        <v>191</v>
      </c>
      <c r="H10" s="5" t="s">
        <v>192</v>
      </c>
      <c r="I10" s="5"/>
    </row>
    <row r="11" spans="1:10" x14ac:dyDescent="0.3">
      <c r="A11" s="5" t="s">
        <v>193</v>
      </c>
      <c r="B11" s="5"/>
      <c r="C11" s="5" t="s">
        <v>169</v>
      </c>
      <c r="D11" s="5"/>
      <c r="E11" s="5"/>
      <c r="G11" s="5" t="s">
        <v>194</v>
      </c>
      <c r="H11" s="5" t="s">
        <v>195</v>
      </c>
      <c r="I11" s="5"/>
    </row>
    <row r="12" spans="1:10" x14ac:dyDescent="0.3">
      <c r="A12" s="5" t="s">
        <v>196</v>
      </c>
      <c r="B12" s="5" t="s">
        <v>169</v>
      </c>
      <c r="C12" s="5" t="s">
        <v>169</v>
      </c>
      <c r="D12" s="5" t="s">
        <v>169</v>
      </c>
      <c r="E12" s="5"/>
      <c r="G12" s="5" t="s">
        <v>197</v>
      </c>
      <c r="H12" s="5" t="s">
        <v>198</v>
      </c>
      <c r="I12" s="5"/>
    </row>
    <row r="14" spans="1:10" x14ac:dyDescent="0.3">
      <c r="A14" s="1" t="s">
        <v>117</v>
      </c>
      <c r="B14" s="2" t="s">
        <v>199</v>
      </c>
      <c r="G14" s="1" t="s">
        <v>115</v>
      </c>
      <c r="H14" s="2" t="s">
        <v>200</v>
      </c>
    </row>
    <row r="15" spans="1:10" x14ac:dyDescent="0.3">
      <c r="A15" s="5" t="s">
        <v>37</v>
      </c>
      <c r="B15" s="5" t="s">
        <v>201</v>
      </c>
      <c r="C15" s="5" t="s">
        <v>202</v>
      </c>
      <c r="D15" s="5" t="s">
        <v>203</v>
      </c>
      <c r="E15" s="5" t="s">
        <v>1395</v>
      </c>
      <c r="G15" s="5" t="s">
        <v>204</v>
      </c>
      <c r="H15" s="5" t="s">
        <v>205</v>
      </c>
      <c r="I15" s="5" t="s">
        <v>206</v>
      </c>
      <c r="J15" s="5" t="s">
        <v>207</v>
      </c>
    </row>
    <row r="16" spans="1:10" x14ac:dyDescent="0.3">
      <c r="A16" s="5" t="s">
        <v>208</v>
      </c>
      <c r="B16" s="5" t="s">
        <v>209</v>
      </c>
      <c r="C16" s="5">
        <v>92</v>
      </c>
      <c r="D16" s="5">
        <v>87</v>
      </c>
      <c r="E16" s="5">
        <f>SUM(C16:D16)</f>
        <v>179</v>
      </c>
      <c r="G16" s="5" t="s">
        <v>210</v>
      </c>
      <c r="H16" s="5">
        <v>67</v>
      </c>
      <c r="I16" s="7">
        <v>82410</v>
      </c>
      <c r="J16" s="5" t="s">
        <v>211</v>
      </c>
    </row>
    <row r="17" spans="1:10" x14ac:dyDescent="0.3">
      <c r="A17" s="5" t="s">
        <v>212</v>
      </c>
      <c r="B17" s="5" t="s">
        <v>209</v>
      </c>
      <c r="C17" s="5">
        <v>82</v>
      </c>
      <c r="D17" s="5">
        <v>85</v>
      </c>
      <c r="E17" s="5">
        <f t="shared" ref="E17:E22" si="0">SUM(C17:D17)</f>
        <v>167</v>
      </c>
      <c r="G17" s="5" t="s">
        <v>214</v>
      </c>
      <c r="H17" s="5">
        <v>86</v>
      </c>
      <c r="I17" s="7">
        <v>105780</v>
      </c>
      <c r="J17" s="5" t="s">
        <v>215</v>
      </c>
    </row>
    <row r="18" spans="1:10" x14ac:dyDescent="0.3">
      <c r="A18" s="5" t="s">
        <v>216</v>
      </c>
      <c r="B18" s="5" t="s">
        <v>217</v>
      </c>
      <c r="C18" s="5">
        <v>66</v>
      </c>
      <c r="D18" s="5">
        <v>76</v>
      </c>
      <c r="E18" s="5">
        <f t="shared" si="0"/>
        <v>142</v>
      </c>
      <c r="G18" s="5" t="s">
        <v>218</v>
      </c>
      <c r="H18" s="5">
        <v>16</v>
      </c>
      <c r="I18" s="7">
        <v>19680</v>
      </c>
      <c r="J18" s="5" t="s">
        <v>219</v>
      </c>
    </row>
    <row r="19" spans="1:10" x14ac:dyDescent="0.3">
      <c r="A19" s="5" t="s">
        <v>220</v>
      </c>
      <c r="B19" s="5" t="s">
        <v>217</v>
      </c>
      <c r="C19" s="5">
        <v>84</v>
      </c>
      <c r="D19" s="5">
        <v>91</v>
      </c>
      <c r="E19" s="5">
        <f t="shared" si="0"/>
        <v>175</v>
      </c>
      <c r="G19" s="5" t="s">
        <v>221</v>
      </c>
      <c r="H19" s="5">
        <v>150</v>
      </c>
      <c r="I19" s="7">
        <v>184500</v>
      </c>
      <c r="J19" s="5" t="s">
        <v>222</v>
      </c>
    </row>
    <row r="20" spans="1:10" x14ac:dyDescent="0.3">
      <c r="A20" s="5" t="s">
        <v>223</v>
      </c>
      <c r="B20" s="5" t="s">
        <v>224</v>
      </c>
      <c r="C20" s="5">
        <v>89</v>
      </c>
      <c r="D20" s="5">
        <v>87</v>
      </c>
      <c r="E20" s="5">
        <f t="shared" si="0"/>
        <v>176</v>
      </c>
      <c r="G20" s="5" t="s">
        <v>225</v>
      </c>
      <c r="H20" s="5">
        <v>99</v>
      </c>
      <c r="I20" s="7">
        <v>121770</v>
      </c>
      <c r="J20" s="5" t="s">
        <v>226</v>
      </c>
    </row>
    <row r="21" spans="1:10" x14ac:dyDescent="0.3">
      <c r="A21" s="5" t="s">
        <v>227</v>
      </c>
      <c r="B21" s="5" t="s">
        <v>224</v>
      </c>
      <c r="C21" s="5">
        <v>93</v>
      </c>
      <c r="D21" s="5">
        <v>95</v>
      </c>
      <c r="E21" s="5">
        <f t="shared" si="0"/>
        <v>188</v>
      </c>
      <c r="G21" s="5" t="s">
        <v>214</v>
      </c>
      <c r="H21" s="5">
        <v>91</v>
      </c>
      <c r="I21" s="7">
        <v>111930</v>
      </c>
      <c r="J21" s="5" t="s">
        <v>228</v>
      </c>
    </row>
    <row r="22" spans="1:10" x14ac:dyDescent="0.3">
      <c r="A22" s="5" t="s">
        <v>229</v>
      </c>
      <c r="B22" s="5" t="s">
        <v>224</v>
      </c>
      <c r="C22" s="5">
        <v>79</v>
      </c>
      <c r="D22" s="5">
        <v>87</v>
      </c>
      <c r="E22" s="5">
        <f t="shared" si="0"/>
        <v>166</v>
      </c>
      <c r="G22" s="5" t="s">
        <v>210</v>
      </c>
      <c r="H22" s="5">
        <v>70</v>
      </c>
      <c r="I22" s="7">
        <v>86100</v>
      </c>
      <c r="J22" s="5" t="s">
        <v>230</v>
      </c>
    </row>
    <row r="23" spans="1:10" x14ac:dyDescent="0.3">
      <c r="A23" s="28" t="s">
        <v>231</v>
      </c>
      <c r="B23" s="30"/>
      <c r="C23" s="30"/>
      <c r="D23" s="29"/>
      <c r="E23" s="12"/>
      <c r="G23" s="28" t="s">
        <v>232</v>
      </c>
      <c r="H23" s="30"/>
      <c r="I23" s="29"/>
      <c r="J23" s="5"/>
    </row>
    <row r="25" spans="1:10" x14ac:dyDescent="0.3">
      <c r="A25" s="1" t="s">
        <v>66</v>
      </c>
      <c r="B25" s="2" t="s">
        <v>233</v>
      </c>
    </row>
    <row r="26" spans="1:10" x14ac:dyDescent="0.3">
      <c r="A26" s="5" t="s">
        <v>234</v>
      </c>
      <c r="B26" s="5" t="s">
        <v>235</v>
      </c>
      <c r="C26" s="5" t="s">
        <v>99</v>
      </c>
      <c r="D26" s="6" t="s">
        <v>236</v>
      </c>
    </row>
    <row r="27" spans="1:10" x14ac:dyDescent="0.3">
      <c r="A27" s="8">
        <v>45078</v>
      </c>
      <c r="B27" s="5">
        <v>123001</v>
      </c>
      <c r="C27" s="5" t="s">
        <v>237</v>
      </c>
      <c r="D27" s="5"/>
    </row>
    <row r="28" spans="1:10" x14ac:dyDescent="0.3">
      <c r="A28" s="8">
        <v>45081</v>
      </c>
      <c r="B28" s="5">
        <v>123002</v>
      </c>
      <c r="C28" s="5" t="s">
        <v>238</v>
      </c>
      <c r="D28" s="5"/>
    </row>
    <row r="29" spans="1:10" x14ac:dyDescent="0.3">
      <c r="A29" s="8">
        <v>45084</v>
      </c>
      <c r="B29" s="5">
        <v>123003</v>
      </c>
      <c r="C29" s="5" t="s">
        <v>239</v>
      </c>
      <c r="D29" s="5"/>
    </row>
    <row r="30" spans="1:10" x14ac:dyDescent="0.3">
      <c r="A30" s="8">
        <v>45085</v>
      </c>
      <c r="B30" s="5">
        <v>123004</v>
      </c>
      <c r="C30" s="5" t="s">
        <v>240</v>
      </c>
      <c r="D30" s="5"/>
    </row>
    <row r="31" spans="1:10" x14ac:dyDescent="0.3">
      <c r="A31" s="8">
        <v>45087</v>
      </c>
      <c r="B31" s="5">
        <v>123005</v>
      </c>
      <c r="C31" s="5" t="s">
        <v>241</v>
      </c>
      <c r="D31" s="5"/>
    </row>
    <row r="32" spans="1:10" x14ac:dyDescent="0.3">
      <c r="A32" s="8">
        <v>45090</v>
      </c>
      <c r="B32" s="5">
        <v>123006</v>
      </c>
      <c r="C32" s="5" t="s">
        <v>242</v>
      </c>
      <c r="D32" s="5"/>
    </row>
    <row r="33" spans="1:4" x14ac:dyDescent="0.3">
      <c r="A33" s="8">
        <v>45091</v>
      </c>
      <c r="B33" s="5">
        <v>123007</v>
      </c>
      <c r="C33" s="5" t="s">
        <v>243</v>
      </c>
      <c r="D33" s="5"/>
    </row>
    <row r="34" spans="1:4" x14ac:dyDescent="0.3">
      <c r="A34" s="8">
        <v>45096</v>
      </c>
      <c r="B34" s="5">
        <v>123008</v>
      </c>
      <c r="C34" s="5" t="s">
        <v>244</v>
      </c>
      <c r="D34" s="5"/>
    </row>
  </sheetData>
  <mergeCells count="2">
    <mergeCell ref="A23:D23"/>
    <mergeCell ref="G23:I2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E784-655D-4047-ABD7-DD1E8DFF0320}">
  <dimension ref="A1:I31"/>
  <sheetViews>
    <sheetView workbookViewId="0"/>
  </sheetViews>
  <sheetFormatPr defaultRowHeight="16.5" x14ac:dyDescent="0.3"/>
  <cols>
    <col min="2" max="2" width="10.75" bestFit="1" customWidth="1"/>
    <col min="4" max="4" width="10.625" bestFit="1" customWidth="1"/>
    <col min="6" max="6" width="14.25" bestFit="1" customWidth="1"/>
    <col min="8" max="8" width="11.125" bestFit="1" customWidth="1"/>
    <col min="9" max="9" width="11.625" bestFit="1" customWidth="1"/>
  </cols>
  <sheetData>
    <row r="1" spans="1:8" x14ac:dyDescent="0.3">
      <c r="A1" s="1" t="s">
        <v>245</v>
      </c>
      <c r="B1" s="2" t="s">
        <v>246</v>
      </c>
      <c r="E1" s="1" t="s">
        <v>2</v>
      </c>
      <c r="F1" s="2" t="s">
        <v>247</v>
      </c>
    </row>
    <row r="2" spans="1:8" x14ac:dyDescent="0.3">
      <c r="A2" s="5" t="s">
        <v>248</v>
      </c>
      <c r="B2" s="5" t="s">
        <v>147</v>
      </c>
      <c r="C2" s="6" t="s">
        <v>249</v>
      </c>
      <c r="E2" s="5" t="s">
        <v>5</v>
      </c>
      <c r="F2" s="5" t="s">
        <v>144</v>
      </c>
      <c r="G2" s="6" t="s">
        <v>146</v>
      </c>
    </row>
    <row r="3" spans="1:8" x14ac:dyDescent="0.3">
      <c r="A3" s="5" t="s">
        <v>250</v>
      </c>
      <c r="B3" s="8">
        <v>40604</v>
      </c>
      <c r="C3" s="5"/>
      <c r="E3" s="5" t="s">
        <v>251</v>
      </c>
      <c r="F3" s="5" t="s">
        <v>252</v>
      </c>
      <c r="G3" s="5" t="str">
        <f>IF(OR(MID(F3,8,1)="1",MID(F3,8,1)="3"),"남","여")</f>
        <v>여</v>
      </c>
    </row>
    <row r="4" spans="1:8" x14ac:dyDescent="0.3">
      <c r="A4" s="5" t="s">
        <v>253</v>
      </c>
      <c r="B4" s="8">
        <v>39908</v>
      </c>
      <c r="C4" s="5"/>
      <c r="E4" s="5" t="s">
        <v>254</v>
      </c>
      <c r="F4" s="5" t="s">
        <v>255</v>
      </c>
      <c r="G4" s="5" t="str">
        <f t="shared" ref="G4:G9" si="0">IF(OR(MID(F4,8,1)="1",MID(F4,8,1)="3"),"남","여")</f>
        <v>여</v>
      </c>
    </row>
    <row r="5" spans="1:8" x14ac:dyDescent="0.3">
      <c r="A5" s="5" t="s">
        <v>256</v>
      </c>
      <c r="B5" s="8">
        <v>39573</v>
      </c>
      <c r="C5" s="5"/>
      <c r="E5" s="5" t="s">
        <v>257</v>
      </c>
      <c r="F5" s="5" t="s">
        <v>258</v>
      </c>
      <c r="G5" s="5" t="str">
        <f t="shared" si="0"/>
        <v>남</v>
      </c>
    </row>
    <row r="6" spans="1:8" x14ac:dyDescent="0.3">
      <c r="A6" s="5" t="s">
        <v>259</v>
      </c>
      <c r="B6" s="8">
        <v>41029</v>
      </c>
      <c r="C6" s="5"/>
      <c r="E6" s="5" t="s">
        <v>260</v>
      </c>
      <c r="F6" s="5" t="s">
        <v>261</v>
      </c>
      <c r="G6" s="5" t="str">
        <f t="shared" si="0"/>
        <v>남</v>
      </c>
    </row>
    <row r="7" spans="1:8" x14ac:dyDescent="0.3">
      <c r="A7" s="5" t="s">
        <v>262</v>
      </c>
      <c r="B7" s="8">
        <v>39340</v>
      </c>
      <c r="C7" s="5"/>
      <c r="E7" s="5" t="s">
        <v>263</v>
      </c>
      <c r="F7" s="5" t="s">
        <v>264</v>
      </c>
      <c r="G7" s="5" t="str">
        <f t="shared" si="0"/>
        <v>남</v>
      </c>
    </row>
    <row r="8" spans="1:8" x14ac:dyDescent="0.3">
      <c r="A8" s="5" t="s">
        <v>265</v>
      </c>
      <c r="B8" s="8">
        <v>40333</v>
      </c>
      <c r="C8" s="5"/>
      <c r="E8" s="5" t="s">
        <v>266</v>
      </c>
      <c r="F8" s="5" t="s">
        <v>267</v>
      </c>
      <c r="G8" s="5" t="str">
        <f t="shared" si="0"/>
        <v>남</v>
      </c>
    </row>
    <row r="9" spans="1:8" x14ac:dyDescent="0.3">
      <c r="A9" s="5" t="s">
        <v>268</v>
      </c>
      <c r="B9" s="8">
        <v>39690</v>
      </c>
      <c r="C9" s="5"/>
      <c r="E9" s="5" t="s">
        <v>269</v>
      </c>
      <c r="F9" s="5" t="s">
        <v>270</v>
      </c>
      <c r="G9" s="5" t="str">
        <f t="shared" si="0"/>
        <v>남</v>
      </c>
    </row>
    <row r="11" spans="1:8" x14ac:dyDescent="0.3">
      <c r="A11" s="1" t="s">
        <v>117</v>
      </c>
      <c r="B11" s="2" t="s">
        <v>271</v>
      </c>
    </row>
    <row r="12" spans="1:8" x14ac:dyDescent="0.3">
      <c r="A12" s="5" t="s">
        <v>5</v>
      </c>
      <c r="B12" s="5" t="s">
        <v>272</v>
      </c>
      <c r="C12" s="5" t="s">
        <v>273</v>
      </c>
      <c r="D12" s="5" t="s">
        <v>274</v>
      </c>
      <c r="E12" s="5" t="s">
        <v>275</v>
      </c>
    </row>
    <row r="13" spans="1:8" x14ac:dyDescent="0.3">
      <c r="A13" s="5" t="s">
        <v>276</v>
      </c>
      <c r="B13" s="5" t="s">
        <v>277</v>
      </c>
      <c r="C13" s="5">
        <v>87</v>
      </c>
      <c r="D13" s="5">
        <v>65</v>
      </c>
      <c r="E13" s="5">
        <v>152</v>
      </c>
      <c r="F13" s="13"/>
      <c r="G13" s="13"/>
      <c r="H13" s="13"/>
    </row>
    <row r="14" spans="1:8" x14ac:dyDescent="0.3">
      <c r="A14" s="5" t="s">
        <v>278</v>
      </c>
      <c r="B14" s="5" t="s">
        <v>21</v>
      </c>
      <c r="C14" s="5">
        <v>64</v>
      </c>
      <c r="D14" s="5">
        <v>70</v>
      </c>
      <c r="E14" s="5">
        <v>134</v>
      </c>
      <c r="F14" s="13"/>
      <c r="G14" s="13"/>
      <c r="H14" s="13"/>
    </row>
    <row r="15" spans="1:8" x14ac:dyDescent="0.3">
      <c r="A15" s="5" t="s">
        <v>279</v>
      </c>
      <c r="B15" s="5" t="s">
        <v>23</v>
      </c>
      <c r="C15" s="5">
        <v>73</v>
      </c>
      <c r="D15" s="5">
        <v>60</v>
      </c>
      <c r="E15" s="5">
        <v>133</v>
      </c>
      <c r="F15" s="13"/>
      <c r="G15" s="13"/>
      <c r="H15" s="13"/>
    </row>
    <row r="16" spans="1:8" x14ac:dyDescent="0.3">
      <c r="A16" s="5" t="s">
        <v>280</v>
      </c>
      <c r="B16" s="5" t="s">
        <v>277</v>
      </c>
      <c r="C16" s="5">
        <v>70</v>
      </c>
      <c r="D16" s="5">
        <v>66</v>
      </c>
      <c r="E16" s="5">
        <v>136</v>
      </c>
    </row>
    <row r="17" spans="1:9" x14ac:dyDescent="0.3">
      <c r="A17" s="5" t="s">
        <v>281</v>
      </c>
      <c r="B17" s="5" t="s">
        <v>277</v>
      </c>
      <c r="C17" s="5">
        <v>86</v>
      </c>
      <c r="D17" s="5">
        <v>83</v>
      </c>
      <c r="E17" s="5">
        <v>169</v>
      </c>
    </row>
    <row r="18" spans="1:9" x14ac:dyDescent="0.3">
      <c r="A18" s="5" t="s">
        <v>282</v>
      </c>
      <c r="B18" s="5" t="s">
        <v>21</v>
      </c>
      <c r="C18" s="5">
        <v>75</v>
      </c>
      <c r="D18" s="5">
        <v>78</v>
      </c>
      <c r="E18" s="5">
        <v>153</v>
      </c>
    </row>
    <row r="19" spans="1:9" x14ac:dyDescent="0.3">
      <c r="A19" s="5" t="s">
        <v>283</v>
      </c>
      <c r="B19" s="5" t="s">
        <v>21</v>
      </c>
      <c r="C19" s="5">
        <v>70</v>
      </c>
      <c r="D19" s="5">
        <v>91</v>
      </c>
      <c r="E19" s="5">
        <v>161</v>
      </c>
      <c r="F19" s="27" t="s">
        <v>284</v>
      </c>
      <c r="G19" s="27"/>
    </row>
    <row r="20" spans="1:9" x14ac:dyDescent="0.3">
      <c r="A20" s="5" t="s">
        <v>285</v>
      </c>
      <c r="B20" s="5" t="s">
        <v>23</v>
      </c>
      <c r="C20" s="5">
        <v>69</v>
      </c>
      <c r="D20" s="5">
        <v>60</v>
      </c>
      <c r="E20" s="5">
        <v>129</v>
      </c>
      <c r="F20" s="31"/>
      <c r="G20" s="31"/>
    </row>
    <row r="22" spans="1:9" x14ac:dyDescent="0.3">
      <c r="A22" s="1" t="s">
        <v>115</v>
      </c>
      <c r="B22" s="2" t="s">
        <v>286</v>
      </c>
      <c r="F22" s="1" t="s">
        <v>287</v>
      </c>
      <c r="G22" s="2" t="s">
        <v>288</v>
      </c>
    </row>
    <row r="23" spans="1:9" x14ac:dyDescent="0.3">
      <c r="A23" s="5" t="s">
        <v>207</v>
      </c>
      <c r="B23" s="5" t="s">
        <v>289</v>
      </c>
      <c r="C23" s="5" t="s">
        <v>290</v>
      </c>
      <c r="D23" s="5" t="s">
        <v>291</v>
      </c>
      <c r="F23" s="5" t="s">
        <v>292</v>
      </c>
      <c r="G23" s="5" t="s">
        <v>293</v>
      </c>
      <c r="H23" s="5" t="s">
        <v>294</v>
      </c>
      <c r="I23" s="6" t="s">
        <v>295</v>
      </c>
    </row>
    <row r="24" spans="1:9" x14ac:dyDescent="0.3">
      <c r="A24" s="5" t="s">
        <v>296</v>
      </c>
      <c r="B24" s="5">
        <v>8</v>
      </c>
      <c r="C24" s="5" t="s">
        <v>132</v>
      </c>
      <c r="D24" s="7">
        <v>356000</v>
      </c>
      <c r="F24" s="5" t="s">
        <v>126</v>
      </c>
      <c r="G24" s="5">
        <v>380</v>
      </c>
      <c r="H24" s="5">
        <v>12</v>
      </c>
      <c r="I24" s="5"/>
    </row>
    <row r="25" spans="1:9" x14ac:dyDescent="0.3">
      <c r="A25" s="5" t="s">
        <v>297</v>
      </c>
      <c r="B25" s="5">
        <v>9</v>
      </c>
      <c r="C25" s="5" t="s">
        <v>298</v>
      </c>
      <c r="D25" s="7">
        <v>688000</v>
      </c>
      <c r="F25" s="5" t="s">
        <v>133</v>
      </c>
      <c r="G25" s="5">
        <v>375</v>
      </c>
      <c r="H25" s="5">
        <v>13</v>
      </c>
      <c r="I25" s="5"/>
    </row>
    <row r="26" spans="1:9" x14ac:dyDescent="0.3">
      <c r="A26" s="5" t="s">
        <v>299</v>
      </c>
      <c r="B26" s="5">
        <v>8</v>
      </c>
      <c r="C26" s="5" t="s">
        <v>300</v>
      </c>
      <c r="D26" s="7">
        <v>294000</v>
      </c>
      <c r="F26" s="5" t="s">
        <v>136</v>
      </c>
      <c r="G26" s="5">
        <v>350</v>
      </c>
      <c r="H26" s="5">
        <v>11</v>
      </c>
      <c r="I26" s="5"/>
    </row>
    <row r="27" spans="1:9" x14ac:dyDescent="0.3">
      <c r="A27" s="5" t="s">
        <v>301</v>
      </c>
      <c r="B27" s="5">
        <v>7</v>
      </c>
      <c r="C27" s="5" t="s">
        <v>132</v>
      </c>
      <c r="D27" s="7">
        <v>321000</v>
      </c>
      <c r="F27" s="5" t="s">
        <v>139</v>
      </c>
      <c r="G27" s="5">
        <v>340</v>
      </c>
      <c r="H27" s="5">
        <v>11</v>
      </c>
      <c r="I27" s="5"/>
    </row>
    <row r="28" spans="1:9" x14ac:dyDescent="0.3">
      <c r="A28" s="5" t="s">
        <v>302</v>
      </c>
      <c r="B28" s="5">
        <v>6</v>
      </c>
      <c r="C28" s="5" t="s">
        <v>300</v>
      </c>
      <c r="D28" s="7">
        <v>292000</v>
      </c>
      <c r="F28" s="5" t="s">
        <v>303</v>
      </c>
      <c r="G28" s="5">
        <v>375</v>
      </c>
      <c r="H28" s="5">
        <v>12</v>
      </c>
      <c r="I28" s="5"/>
    </row>
    <row r="29" spans="1:9" x14ac:dyDescent="0.3">
      <c r="A29" s="5" t="s">
        <v>304</v>
      </c>
      <c r="B29" s="5">
        <v>8</v>
      </c>
      <c r="C29" s="5" t="s">
        <v>298</v>
      </c>
      <c r="D29" s="7">
        <v>409000</v>
      </c>
      <c r="F29" s="5" t="s">
        <v>305</v>
      </c>
      <c r="G29" s="5">
        <v>390</v>
      </c>
      <c r="H29" s="5">
        <v>13</v>
      </c>
      <c r="I29" s="5"/>
    </row>
    <row r="30" spans="1:9" x14ac:dyDescent="0.3">
      <c r="A30" s="5" t="s">
        <v>306</v>
      </c>
      <c r="B30" s="5">
        <v>7</v>
      </c>
      <c r="C30" s="5" t="s">
        <v>298</v>
      </c>
      <c r="D30" s="7">
        <v>216000</v>
      </c>
    </row>
    <row r="31" spans="1:9" x14ac:dyDescent="0.3">
      <c r="A31" s="28" t="s">
        <v>307</v>
      </c>
      <c r="B31" s="30"/>
      <c r="C31" s="29"/>
      <c r="D31" s="7"/>
    </row>
  </sheetData>
  <mergeCells count="3">
    <mergeCell ref="F19:G19"/>
    <mergeCell ref="F20:G20"/>
    <mergeCell ref="A31:C3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6AB4-12B6-4E64-833F-266A71DBDAD7}">
  <dimension ref="A1:K41"/>
  <sheetViews>
    <sheetView workbookViewId="0"/>
  </sheetViews>
  <sheetFormatPr defaultRowHeight="16.5" x14ac:dyDescent="0.3"/>
  <cols>
    <col min="2" max="3" width="10.375" bestFit="1" customWidth="1"/>
    <col min="6" max="6" width="10.375" bestFit="1" customWidth="1"/>
    <col min="8" max="8" width="9.5" bestFit="1" customWidth="1"/>
  </cols>
  <sheetData>
    <row r="1" spans="1:11" x14ac:dyDescent="0.3">
      <c r="A1" s="1" t="s">
        <v>0</v>
      </c>
      <c r="B1" s="2" t="s">
        <v>1396</v>
      </c>
      <c r="H1" s="1" t="s">
        <v>2</v>
      </c>
      <c r="I1" s="2" t="s">
        <v>308</v>
      </c>
    </row>
    <row r="2" spans="1:11" x14ac:dyDescent="0.3">
      <c r="A2" s="5" t="s">
        <v>37</v>
      </c>
      <c r="B2" s="5" t="s">
        <v>1397</v>
      </c>
      <c r="C2" s="5" t="s">
        <v>1398</v>
      </c>
      <c r="D2" s="5" t="s">
        <v>1399</v>
      </c>
      <c r="E2" s="5" t="s">
        <v>1400</v>
      </c>
      <c r="F2" s="6" t="s">
        <v>1401</v>
      </c>
      <c r="H2" s="5" t="s">
        <v>6</v>
      </c>
      <c r="I2" s="5" t="s">
        <v>143</v>
      </c>
      <c r="J2" s="5" t="s">
        <v>93</v>
      </c>
      <c r="K2" s="6" t="s">
        <v>1402</v>
      </c>
    </row>
    <row r="3" spans="1:11" x14ac:dyDescent="0.3">
      <c r="A3" s="5" t="s">
        <v>312</v>
      </c>
      <c r="B3" s="5">
        <v>75</v>
      </c>
      <c r="C3" s="5">
        <v>73</v>
      </c>
      <c r="D3" s="5">
        <v>80</v>
      </c>
      <c r="E3" s="25">
        <f>AVERAGE(B3:D3)</f>
        <v>76</v>
      </c>
      <c r="F3" s="5"/>
      <c r="H3" s="5" t="s">
        <v>313</v>
      </c>
      <c r="I3" s="5" t="s">
        <v>314</v>
      </c>
      <c r="J3" s="7">
        <v>7685</v>
      </c>
      <c r="K3" s="7"/>
    </row>
    <row r="4" spans="1:11" x14ac:dyDescent="0.3">
      <c r="A4" s="5" t="s">
        <v>315</v>
      </c>
      <c r="B4" s="5">
        <v>86</v>
      </c>
      <c r="C4" s="5">
        <v>88</v>
      </c>
      <c r="D4" s="5">
        <v>81</v>
      </c>
      <c r="E4" s="25">
        <f t="shared" ref="E4:E12" si="0">AVERAGE(B4:D4)</f>
        <v>85</v>
      </c>
      <c r="F4" s="5"/>
      <c r="H4" s="5" t="s">
        <v>316</v>
      </c>
      <c r="I4" s="5" t="s">
        <v>317</v>
      </c>
      <c r="J4" s="7">
        <v>8425</v>
      </c>
      <c r="K4" s="7"/>
    </row>
    <row r="5" spans="1:11" x14ac:dyDescent="0.3">
      <c r="A5" s="5" t="s">
        <v>318</v>
      </c>
      <c r="B5" s="5">
        <v>71</v>
      </c>
      <c r="C5" s="5">
        <v>68</v>
      </c>
      <c r="D5" s="5">
        <v>64</v>
      </c>
      <c r="E5" s="25">
        <f t="shared" si="0"/>
        <v>67.666666666666671</v>
      </c>
      <c r="F5" s="5"/>
      <c r="H5" s="5" t="s">
        <v>319</v>
      </c>
      <c r="I5" s="5" t="s">
        <v>320</v>
      </c>
      <c r="J5" s="7">
        <v>9243</v>
      </c>
      <c r="K5" s="7"/>
    </row>
    <row r="6" spans="1:11" x14ac:dyDescent="0.3">
      <c r="A6" s="5" t="s">
        <v>321</v>
      </c>
      <c r="B6" s="5">
        <v>95</v>
      </c>
      <c r="C6" s="5">
        <v>92</v>
      </c>
      <c r="D6" s="5">
        <v>97</v>
      </c>
      <c r="E6" s="25">
        <f t="shared" si="0"/>
        <v>94.666666666666671</v>
      </c>
      <c r="F6" s="5"/>
      <c r="H6" s="5" t="s">
        <v>316</v>
      </c>
      <c r="I6" s="5" t="s">
        <v>322</v>
      </c>
      <c r="J6" s="7">
        <v>7951</v>
      </c>
      <c r="K6" s="7"/>
    </row>
    <row r="7" spans="1:11" x14ac:dyDescent="0.3">
      <c r="A7" s="5" t="s">
        <v>1403</v>
      </c>
      <c r="B7" s="5">
        <v>55</v>
      </c>
      <c r="C7" s="5">
        <v>59</v>
      </c>
      <c r="D7" s="5">
        <v>46</v>
      </c>
      <c r="E7" s="25">
        <f t="shared" si="0"/>
        <v>53.333333333333336</v>
      </c>
      <c r="F7" s="5"/>
      <c r="H7" s="5" t="s">
        <v>316</v>
      </c>
      <c r="I7" s="5" t="s">
        <v>323</v>
      </c>
      <c r="J7" s="7">
        <v>6945</v>
      </c>
      <c r="K7" s="7"/>
    </row>
    <row r="8" spans="1:11" x14ac:dyDescent="0.3">
      <c r="A8" s="5" t="s">
        <v>324</v>
      </c>
      <c r="B8" s="5">
        <v>88</v>
      </c>
      <c r="C8" s="5">
        <v>83</v>
      </c>
      <c r="D8" s="5">
        <v>79</v>
      </c>
      <c r="E8" s="25">
        <f t="shared" si="0"/>
        <v>83.333333333333329</v>
      </c>
      <c r="F8" s="5"/>
      <c r="H8" s="5" t="s">
        <v>316</v>
      </c>
      <c r="I8" s="5" t="s">
        <v>325</v>
      </c>
      <c r="J8" s="7">
        <v>8126</v>
      </c>
      <c r="K8" s="7"/>
    </row>
    <row r="9" spans="1:11" x14ac:dyDescent="0.3">
      <c r="A9" s="5" t="s">
        <v>1404</v>
      </c>
      <c r="B9" s="5">
        <v>44</v>
      </c>
      <c r="C9" s="5">
        <v>42</v>
      </c>
      <c r="D9" s="5">
        <v>50</v>
      </c>
      <c r="E9" s="25">
        <f t="shared" si="0"/>
        <v>45.333333333333336</v>
      </c>
      <c r="F9" s="5"/>
      <c r="H9" s="5" t="s">
        <v>319</v>
      </c>
      <c r="I9" s="5" t="s">
        <v>326</v>
      </c>
      <c r="J9" s="7">
        <v>9075</v>
      </c>
      <c r="K9" s="7"/>
    </row>
    <row r="10" spans="1:11" x14ac:dyDescent="0.3">
      <c r="A10" s="5" t="s">
        <v>1405</v>
      </c>
      <c r="B10" s="5">
        <v>92</v>
      </c>
      <c r="C10" s="5">
        <v>94</v>
      </c>
      <c r="D10" s="5">
        <v>94</v>
      </c>
      <c r="E10" s="25">
        <f t="shared" si="0"/>
        <v>93.333333333333329</v>
      </c>
      <c r="F10" s="5"/>
      <c r="H10" s="5" t="s">
        <v>316</v>
      </c>
      <c r="I10" s="5" t="s">
        <v>327</v>
      </c>
      <c r="J10" s="7">
        <v>5914</v>
      </c>
      <c r="K10" s="7"/>
    </row>
    <row r="11" spans="1:11" x14ac:dyDescent="0.3">
      <c r="A11" s="5" t="s">
        <v>279</v>
      </c>
      <c r="B11" s="5">
        <v>78</v>
      </c>
      <c r="C11" s="5">
        <v>76</v>
      </c>
      <c r="D11" s="5">
        <v>76</v>
      </c>
      <c r="E11" s="25">
        <f t="shared" si="0"/>
        <v>76.666666666666671</v>
      </c>
      <c r="F11" s="5"/>
      <c r="H11" s="5" t="s">
        <v>319</v>
      </c>
      <c r="I11" s="5" t="s">
        <v>328</v>
      </c>
      <c r="J11" s="7">
        <v>8629</v>
      </c>
      <c r="K11" s="7"/>
    </row>
    <row r="12" spans="1:11" x14ac:dyDescent="0.3">
      <c r="A12" s="5" t="s">
        <v>280</v>
      </c>
      <c r="B12" s="5">
        <v>90</v>
      </c>
      <c r="C12" s="5">
        <v>80</v>
      </c>
      <c r="D12" s="5">
        <v>91</v>
      </c>
      <c r="E12" s="25">
        <f t="shared" si="0"/>
        <v>87</v>
      </c>
      <c r="F12" s="5"/>
      <c r="H12" s="5" t="s">
        <v>313</v>
      </c>
      <c r="I12" s="5" t="s">
        <v>329</v>
      </c>
      <c r="J12" s="7">
        <v>7931</v>
      </c>
      <c r="K12" s="7"/>
    </row>
    <row r="14" spans="1:11" x14ac:dyDescent="0.3">
      <c r="A14" s="1" t="s">
        <v>330</v>
      </c>
      <c r="B14" s="2" t="s">
        <v>331</v>
      </c>
      <c r="H14" s="1" t="s">
        <v>35</v>
      </c>
      <c r="I14" s="2" t="s">
        <v>332</v>
      </c>
    </row>
    <row r="15" spans="1:11" x14ac:dyDescent="0.3">
      <c r="A15" s="5" t="s">
        <v>333</v>
      </c>
      <c r="B15" s="5" t="s">
        <v>334</v>
      </c>
      <c r="C15" s="5" t="s">
        <v>335</v>
      </c>
      <c r="H15" s="5" t="s">
        <v>5</v>
      </c>
      <c r="I15" s="5" t="s">
        <v>336</v>
      </c>
      <c r="J15" s="5" t="s">
        <v>337</v>
      </c>
      <c r="K15" s="6" t="s">
        <v>338</v>
      </c>
    </row>
    <row r="16" spans="1:11" x14ac:dyDescent="0.3">
      <c r="A16" s="5" t="s">
        <v>339</v>
      </c>
      <c r="B16" s="5" t="s">
        <v>340</v>
      </c>
      <c r="C16" s="5">
        <v>72</v>
      </c>
      <c r="H16" s="5" t="s">
        <v>341</v>
      </c>
      <c r="I16" s="5">
        <v>1</v>
      </c>
      <c r="J16" s="5">
        <v>15.11</v>
      </c>
      <c r="K16" s="5"/>
    </row>
    <row r="17" spans="1:11" x14ac:dyDescent="0.3">
      <c r="A17" s="5" t="s">
        <v>342</v>
      </c>
      <c r="B17" s="5" t="s">
        <v>343</v>
      </c>
      <c r="C17" s="5">
        <v>73</v>
      </c>
      <c r="H17" s="5" t="s">
        <v>344</v>
      </c>
      <c r="I17" s="5">
        <v>1</v>
      </c>
      <c r="J17" s="5">
        <v>14.28</v>
      </c>
      <c r="K17" s="5"/>
    </row>
    <row r="18" spans="1:11" x14ac:dyDescent="0.3">
      <c r="A18" s="5" t="s">
        <v>339</v>
      </c>
      <c r="B18" s="5" t="s">
        <v>345</v>
      </c>
      <c r="C18" s="5">
        <v>67</v>
      </c>
      <c r="H18" s="5" t="s">
        <v>346</v>
      </c>
      <c r="I18" s="5">
        <v>1</v>
      </c>
      <c r="J18" s="5">
        <v>14.67</v>
      </c>
      <c r="K18" s="5"/>
    </row>
    <row r="19" spans="1:11" x14ac:dyDescent="0.3">
      <c r="A19" s="5" t="s">
        <v>342</v>
      </c>
      <c r="B19" s="5" t="s">
        <v>347</v>
      </c>
      <c r="C19" s="5">
        <v>75</v>
      </c>
      <c r="H19" s="5" t="s">
        <v>348</v>
      </c>
      <c r="I19" s="5">
        <v>2</v>
      </c>
      <c r="J19" s="5">
        <v>14.19</v>
      </c>
      <c r="K19" s="5"/>
    </row>
    <row r="20" spans="1:11" x14ac:dyDescent="0.3">
      <c r="A20" s="5" t="s">
        <v>342</v>
      </c>
      <c r="B20" s="5" t="s">
        <v>349</v>
      </c>
      <c r="C20" s="5">
        <v>73</v>
      </c>
      <c r="H20" s="5" t="s">
        <v>350</v>
      </c>
      <c r="I20" s="5">
        <v>2</v>
      </c>
      <c r="J20" s="5">
        <v>15.22</v>
      </c>
      <c r="K20" s="5"/>
    </row>
    <row r="21" spans="1:11" x14ac:dyDescent="0.3">
      <c r="A21" s="5" t="s">
        <v>339</v>
      </c>
      <c r="B21" s="5" t="s">
        <v>351</v>
      </c>
      <c r="C21" s="5">
        <v>69</v>
      </c>
      <c r="E21" s="10" t="s">
        <v>352</v>
      </c>
      <c r="H21" s="5" t="s">
        <v>353</v>
      </c>
      <c r="I21" s="5">
        <v>2</v>
      </c>
      <c r="J21" s="5">
        <v>14.94</v>
      </c>
      <c r="K21" s="5"/>
    </row>
    <row r="22" spans="1:11" x14ac:dyDescent="0.3">
      <c r="A22" s="5" t="s">
        <v>339</v>
      </c>
      <c r="B22" s="5" t="s">
        <v>354</v>
      </c>
      <c r="C22" s="5">
        <v>78</v>
      </c>
      <c r="E22" s="5"/>
      <c r="H22" s="5" t="s">
        <v>355</v>
      </c>
      <c r="I22" s="5">
        <v>3</v>
      </c>
      <c r="J22" s="5">
        <v>14.26</v>
      </c>
      <c r="K22" s="5"/>
    </row>
    <row r="23" spans="1:11" x14ac:dyDescent="0.3">
      <c r="A23" s="28" t="s">
        <v>356</v>
      </c>
      <c r="B23" s="29"/>
      <c r="C23" s="5"/>
      <c r="E23" s="5"/>
      <c r="H23" s="5" t="s">
        <v>357</v>
      </c>
      <c r="I23" s="5">
        <v>3</v>
      </c>
      <c r="J23" s="5">
        <v>15.34</v>
      </c>
      <c r="K23" s="5"/>
    </row>
    <row r="25" spans="1:11" x14ac:dyDescent="0.3">
      <c r="A25" s="1" t="s">
        <v>66</v>
      </c>
      <c r="B25" s="2" t="s">
        <v>358</v>
      </c>
    </row>
    <row r="26" spans="1:11" x14ac:dyDescent="0.3">
      <c r="A26" s="5" t="s">
        <v>359</v>
      </c>
      <c r="B26" s="5" t="s">
        <v>360</v>
      </c>
      <c r="C26" s="5" t="s">
        <v>361</v>
      </c>
      <c r="D26" s="5" t="s">
        <v>71</v>
      </c>
      <c r="E26" s="6" t="s">
        <v>362</v>
      </c>
      <c r="F26" s="5" t="s">
        <v>363</v>
      </c>
    </row>
    <row r="27" spans="1:11" x14ac:dyDescent="0.3">
      <c r="A27" s="5" t="s">
        <v>364</v>
      </c>
      <c r="B27" s="5" t="s">
        <v>365</v>
      </c>
      <c r="C27" s="5" t="s">
        <v>366</v>
      </c>
      <c r="D27" s="7">
        <v>205</v>
      </c>
      <c r="E27" s="7"/>
      <c r="F27" s="7">
        <v>6150</v>
      </c>
    </row>
    <row r="28" spans="1:11" x14ac:dyDescent="0.3">
      <c r="A28" s="5" t="s">
        <v>367</v>
      </c>
      <c r="B28" s="5" t="s">
        <v>368</v>
      </c>
      <c r="C28" s="5" t="s">
        <v>369</v>
      </c>
      <c r="D28" s="7">
        <v>100</v>
      </c>
      <c r="E28" s="7"/>
      <c r="F28" s="7">
        <v>17500</v>
      </c>
    </row>
    <row r="29" spans="1:11" x14ac:dyDescent="0.3">
      <c r="A29" s="5" t="s">
        <v>370</v>
      </c>
      <c r="B29" s="5" t="s">
        <v>371</v>
      </c>
      <c r="C29" s="5" t="s">
        <v>369</v>
      </c>
      <c r="D29" s="7">
        <v>150</v>
      </c>
      <c r="E29" s="7"/>
      <c r="F29" s="7">
        <v>26250</v>
      </c>
    </row>
    <row r="30" spans="1:11" x14ac:dyDescent="0.3">
      <c r="A30" s="5" t="s">
        <v>370</v>
      </c>
      <c r="B30" s="5" t="s">
        <v>372</v>
      </c>
      <c r="C30" s="5" t="s">
        <v>373</v>
      </c>
      <c r="D30" s="7">
        <v>105</v>
      </c>
      <c r="E30" s="7"/>
      <c r="F30" s="7">
        <v>3675</v>
      </c>
    </row>
    <row r="31" spans="1:11" x14ac:dyDescent="0.3">
      <c r="A31" s="5" t="s">
        <v>370</v>
      </c>
      <c r="B31" s="5" t="s">
        <v>374</v>
      </c>
      <c r="C31" s="5" t="s">
        <v>366</v>
      </c>
      <c r="D31" s="7">
        <v>100</v>
      </c>
      <c r="E31" s="7"/>
      <c r="F31" s="7">
        <v>1500</v>
      </c>
    </row>
    <row r="32" spans="1:11" x14ac:dyDescent="0.3">
      <c r="A32" s="5" t="s">
        <v>370</v>
      </c>
      <c r="B32" s="5" t="s">
        <v>375</v>
      </c>
      <c r="C32" s="5" t="s">
        <v>376</v>
      </c>
      <c r="D32" s="7">
        <v>200</v>
      </c>
      <c r="E32" s="7"/>
      <c r="F32" s="7">
        <v>37200</v>
      </c>
    </row>
    <row r="33" spans="1:6" x14ac:dyDescent="0.3">
      <c r="A33" s="5" t="s">
        <v>364</v>
      </c>
      <c r="B33" s="5" t="s">
        <v>377</v>
      </c>
      <c r="C33" s="5" t="s">
        <v>376</v>
      </c>
      <c r="D33" s="7">
        <v>170</v>
      </c>
      <c r="E33" s="7"/>
      <c r="F33" s="7">
        <v>31620</v>
      </c>
    </row>
    <row r="34" spans="1:6" x14ac:dyDescent="0.3">
      <c r="A34" s="5" t="s">
        <v>367</v>
      </c>
      <c r="B34" s="5" t="s">
        <v>378</v>
      </c>
      <c r="C34" s="5" t="s">
        <v>379</v>
      </c>
      <c r="D34" s="7">
        <v>150</v>
      </c>
      <c r="E34" s="7"/>
      <c r="F34" s="7">
        <v>3000</v>
      </c>
    </row>
    <row r="35" spans="1:6" x14ac:dyDescent="0.3">
      <c r="A35" s="5" t="s">
        <v>370</v>
      </c>
      <c r="B35" s="5" t="s">
        <v>380</v>
      </c>
      <c r="C35" s="5" t="s">
        <v>379</v>
      </c>
      <c r="D35" s="7">
        <v>220</v>
      </c>
      <c r="E35" s="7"/>
      <c r="F35" s="7">
        <v>4400</v>
      </c>
    </row>
    <row r="36" spans="1:6" x14ac:dyDescent="0.3">
      <c r="A36" s="5" t="s">
        <v>364</v>
      </c>
      <c r="B36" s="5" t="s">
        <v>381</v>
      </c>
      <c r="C36" s="5" t="s">
        <v>366</v>
      </c>
      <c r="D36" s="7">
        <v>110</v>
      </c>
      <c r="E36" s="7"/>
      <c r="F36" s="7">
        <v>1650</v>
      </c>
    </row>
    <row r="38" spans="1:6" x14ac:dyDescent="0.3">
      <c r="A38" t="s">
        <v>382</v>
      </c>
    </row>
    <row r="39" spans="1:6" x14ac:dyDescent="0.3">
      <c r="A39" s="5" t="s">
        <v>72</v>
      </c>
      <c r="B39" s="5" t="s">
        <v>383</v>
      </c>
      <c r="C39" s="5" t="s">
        <v>384</v>
      </c>
      <c r="D39" s="5" t="s">
        <v>385</v>
      </c>
      <c r="E39" s="5" t="s">
        <v>386</v>
      </c>
      <c r="F39" s="5" t="s">
        <v>387</v>
      </c>
    </row>
    <row r="40" spans="1:6" x14ac:dyDescent="0.3">
      <c r="A40" s="5" t="s">
        <v>361</v>
      </c>
      <c r="B40" s="5" t="s">
        <v>366</v>
      </c>
      <c r="C40" s="5" t="s">
        <v>369</v>
      </c>
      <c r="D40" s="5" t="s">
        <v>373</v>
      </c>
      <c r="E40" s="5" t="s">
        <v>379</v>
      </c>
      <c r="F40" s="5" t="s">
        <v>376</v>
      </c>
    </row>
    <row r="41" spans="1:6" x14ac:dyDescent="0.3">
      <c r="A41" s="5" t="s">
        <v>362</v>
      </c>
      <c r="B41" s="5">
        <v>30</v>
      </c>
      <c r="C41" s="5">
        <v>120</v>
      </c>
      <c r="D41" s="5">
        <v>70</v>
      </c>
      <c r="E41" s="5">
        <v>35</v>
      </c>
      <c r="F41" s="5">
        <v>130</v>
      </c>
    </row>
  </sheetData>
  <mergeCells count="1">
    <mergeCell ref="A23:B2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297B-D0A9-462C-AA52-93E1E95F76D7}">
  <dimension ref="A1:I36"/>
  <sheetViews>
    <sheetView workbookViewId="0"/>
  </sheetViews>
  <sheetFormatPr defaultRowHeight="16.5" x14ac:dyDescent="0.3"/>
  <cols>
    <col min="7" max="7" width="10.75" bestFit="1" customWidth="1"/>
  </cols>
  <sheetData>
    <row r="1" spans="1:9" x14ac:dyDescent="0.3">
      <c r="A1" s="1" t="s">
        <v>1394</v>
      </c>
      <c r="B1" s="2" t="s">
        <v>388</v>
      </c>
      <c r="F1" s="1" t="s">
        <v>1406</v>
      </c>
      <c r="G1" s="2" t="s">
        <v>612</v>
      </c>
    </row>
    <row r="2" spans="1:9" x14ac:dyDescent="0.3">
      <c r="A2" s="5" t="s">
        <v>390</v>
      </c>
      <c r="B2" s="5" t="s">
        <v>391</v>
      </c>
      <c r="C2" s="5" t="s">
        <v>392</v>
      </c>
      <c r="D2" s="6" t="s">
        <v>393</v>
      </c>
      <c r="F2" s="5" t="s">
        <v>614</v>
      </c>
      <c r="G2" s="5" t="s">
        <v>10</v>
      </c>
      <c r="H2" s="5" t="s">
        <v>559</v>
      </c>
      <c r="I2" s="6" t="s">
        <v>6</v>
      </c>
    </row>
    <row r="3" spans="1:9" x14ac:dyDescent="0.3">
      <c r="A3" s="5" t="s">
        <v>396</v>
      </c>
      <c r="B3" s="7">
        <v>4345</v>
      </c>
      <c r="C3" s="7">
        <v>3302</v>
      </c>
      <c r="D3" s="5"/>
      <c r="F3" s="5" t="s">
        <v>617</v>
      </c>
      <c r="G3" s="5" t="s">
        <v>618</v>
      </c>
      <c r="H3" s="5" t="s">
        <v>566</v>
      </c>
      <c r="I3" s="5"/>
    </row>
    <row r="4" spans="1:9" x14ac:dyDescent="0.3">
      <c r="A4" s="5" t="s">
        <v>399</v>
      </c>
      <c r="B4" s="7">
        <v>2424</v>
      </c>
      <c r="C4" s="7">
        <v>1842</v>
      </c>
      <c r="D4" s="5"/>
      <c r="F4" s="5" t="s">
        <v>620</v>
      </c>
      <c r="G4" s="5" t="s">
        <v>621</v>
      </c>
      <c r="H4" s="5" t="s">
        <v>566</v>
      </c>
      <c r="I4" s="5"/>
    </row>
    <row r="5" spans="1:9" x14ac:dyDescent="0.3">
      <c r="A5" s="5" t="s">
        <v>402</v>
      </c>
      <c r="B5" s="7">
        <v>3429</v>
      </c>
      <c r="C5" s="7">
        <v>2606</v>
      </c>
      <c r="D5" s="5"/>
      <c r="F5" s="5" t="s">
        <v>623</v>
      </c>
      <c r="G5" s="5" t="s">
        <v>624</v>
      </c>
      <c r="H5" s="5" t="s">
        <v>572</v>
      </c>
      <c r="I5" s="5"/>
    </row>
    <row r="6" spans="1:9" x14ac:dyDescent="0.3">
      <c r="A6" s="5" t="s">
        <v>405</v>
      </c>
      <c r="B6" s="7">
        <v>981</v>
      </c>
      <c r="C6" s="7">
        <v>745</v>
      </c>
      <c r="D6" s="5"/>
      <c r="F6" s="5" t="s">
        <v>626</v>
      </c>
      <c r="G6" s="5" t="s">
        <v>627</v>
      </c>
      <c r="H6" s="5" t="s">
        <v>572</v>
      </c>
      <c r="I6" s="5"/>
    </row>
    <row r="7" spans="1:9" x14ac:dyDescent="0.3">
      <c r="A7" s="5" t="s">
        <v>407</v>
      </c>
      <c r="B7" s="7">
        <v>467</v>
      </c>
      <c r="C7" s="7">
        <v>354</v>
      </c>
      <c r="D7" s="5"/>
      <c r="F7" s="5" t="s">
        <v>629</v>
      </c>
      <c r="G7" s="5" t="s">
        <v>630</v>
      </c>
      <c r="H7" s="5" t="s">
        <v>566</v>
      </c>
      <c r="I7" s="5"/>
    </row>
    <row r="8" spans="1:9" x14ac:dyDescent="0.3">
      <c r="A8" s="5" t="s">
        <v>409</v>
      </c>
      <c r="B8" s="7">
        <v>1937</v>
      </c>
      <c r="C8" s="7">
        <v>1472</v>
      </c>
      <c r="D8" s="5"/>
      <c r="F8" s="5" t="s">
        <v>632</v>
      </c>
      <c r="G8" s="5" t="s">
        <v>633</v>
      </c>
      <c r="H8" s="5" t="s">
        <v>564</v>
      </c>
      <c r="I8" s="5"/>
    </row>
    <row r="9" spans="1:9" x14ac:dyDescent="0.3">
      <c r="A9" s="5" t="s">
        <v>411</v>
      </c>
      <c r="B9" s="7">
        <v>1825</v>
      </c>
      <c r="C9" s="7">
        <v>1663</v>
      </c>
      <c r="D9" s="5"/>
      <c r="F9" s="5" t="s">
        <v>635</v>
      </c>
      <c r="G9" s="5" t="s">
        <v>636</v>
      </c>
      <c r="H9" s="5" t="s">
        <v>572</v>
      </c>
      <c r="I9" s="5"/>
    </row>
    <row r="10" spans="1:9" x14ac:dyDescent="0.3">
      <c r="A10" s="5" t="s">
        <v>413</v>
      </c>
      <c r="B10" s="7">
        <v>4218</v>
      </c>
      <c r="C10" s="7">
        <v>3125</v>
      </c>
      <c r="D10" s="5"/>
      <c r="F10" s="5" t="s">
        <v>638</v>
      </c>
      <c r="G10" s="5" t="s">
        <v>639</v>
      </c>
      <c r="H10" s="5" t="s">
        <v>564</v>
      </c>
      <c r="I10" s="5"/>
    </row>
    <row r="11" spans="1:9" x14ac:dyDescent="0.3">
      <c r="A11" s="5" t="s">
        <v>415</v>
      </c>
      <c r="B11" s="7">
        <v>4576</v>
      </c>
      <c r="C11" s="7">
        <v>3517</v>
      </c>
      <c r="D11" s="5"/>
      <c r="F11" s="5" t="s">
        <v>1407</v>
      </c>
      <c r="G11" s="5" t="s">
        <v>1408</v>
      </c>
      <c r="H11" s="5" t="s">
        <v>213</v>
      </c>
      <c r="I11" s="5"/>
    </row>
    <row r="12" spans="1:9" x14ac:dyDescent="0.3">
      <c r="A12" s="5" t="s">
        <v>416</v>
      </c>
      <c r="B12" s="7">
        <v>2014</v>
      </c>
      <c r="C12" s="7">
        <v>1836</v>
      </c>
      <c r="D12" s="5"/>
      <c r="F12" s="5" t="s">
        <v>1409</v>
      </c>
      <c r="G12" s="5" t="s">
        <v>1410</v>
      </c>
      <c r="H12" s="5" t="s">
        <v>1411</v>
      </c>
      <c r="I12" s="5"/>
    </row>
    <row r="14" spans="1:9" x14ac:dyDescent="0.3">
      <c r="A14" s="1" t="s">
        <v>117</v>
      </c>
      <c r="B14" s="2" t="s">
        <v>417</v>
      </c>
      <c r="F14" s="1" t="s">
        <v>115</v>
      </c>
      <c r="G14" s="2" t="s">
        <v>418</v>
      </c>
    </row>
    <row r="15" spans="1:9" x14ac:dyDescent="0.3">
      <c r="A15" s="5" t="s">
        <v>419</v>
      </c>
      <c r="B15" s="5" t="s">
        <v>272</v>
      </c>
      <c r="C15" s="5" t="s">
        <v>420</v>
      </c>
      <c r="D15" s="6" t="s">
        <v>338</v>
      </c>
      <c r="F15" s="5" t="s">
        <v>5</v>
      </c>
      <c r="G15" s="5" t="s">
        <v>421</v>
      </c>
      <c r="H15" s="5" t="s">
        <v>422</v>
      </c>
    </row>
    <row r="16" spans="1:9" x14ac:dyDescent="0.3">
      <c r="A16" s="5">
        <v>152001</v>
      </c>
      <c r="B16" s="5" t="s">
        <v>423</v>
      </c>
      <c r="C16" s="5">
        <v>12.5</v>
      </c>
      <c r="D16" s="5"/>
      <c r="F16" s="5" t="s">
        <v>315</v>
      </c>
      <c r="G16" s="8">
        <v>42527</v>
      </c>
      <c r="H16" s="5">
        <v>73</v>
      </c>
    </row>
    <row r="17" spans="1:8" x14ac:dyDescent="0.3">
      <c r="A17" s="5">
        <v>152002</v>
      </c>
      <c r="B17" s="5" t="s">
        <v>404</v>
      </c>
      <c r="C17" s="5">
        <v>12.4</v>
      </c>
      <c r="D17" s="5"/>
      <c r="F17" s="5" t="s">
        <v>424</v>
      </c>
      <c r="G17" s="8">
        <v>43556</v>
      </c>
      <c r="H17" s="5">
        <v>68</v>
      </c>
    </row>
    <row r="18" spans="1:8" x14ac:dyDescent="0.3">
      <c r="A18" s="5">
        <v>152003</v>
      </c>
      <c r="B18" s="5" t="s">
        <v>398</v>
      </c>
      <c r="C18" s="5">
        <v>12.9</v>
      </c>
      <c r="D18" s="5"/>
      <c r="F18" s="5" t="s">
        <v>425</v>
      </c>
      <c r="G18" s="8">
        <v>40669</v>
      </c>
      <c r="H18" s="5">
        <v>98</v>
      </c>
    </row>
    <row r="19" spans="1:8" x14ac:dyDescent="0.3">
      <c r="A19" s="5">
        <v>152004</v>
      </c>
      <c r="B19" s="5" t="s">
        <v>239</v>
      </c>
      <c r="C19" s="5">
        <v>12.5</v>
      </c>
      <c r="D19" s="5"/>
      <c r="F19" s="5" t="s">
        <v>426</v>
      </c>
      <c r="G19" s="8">
        <v>40483</v>
      </c>
      <c r="H19" s="5">
        <v>65</v>
      </c>
    </row>
    <row r="20" spans="1:8" x14ac:dyDescent="0.3">
      <c r="A20" s="5">
        <v>152005</v>
      </c>
      <c r="B20" s="5" t="s">
        <v>401</v>
      </c>
      <c r="C20" s="5">
        <v>11.8</v>
      </c>
      <c r="D20" s="5"/>
      <c r="F20" s="5" t="s">
        <v>427</v>
      </c>
      <c r="G20" s="8">
        <v>43101</v>
      </c>
      <c r="H20" s="5">
        <v>69</v>
      </c>
    </row>
    <row r="21" spans="1:8" x14ac:dyDescent="0.3">
      <c r="A21" s="5">
        <v>152006</v>
      </c>
      <c r="B21" s="5" t="s">
        <v>428</v>
      </c>
      <c r="C21" s="5">
        <v>12.3</v>
      </c>
      <c r="D21" s="5"/>
      <c r="F21" s="5" t="s">
        <v>429</v>
      </c>
      <c r="G21" s="8">
        <v>38513</v>
      </c>
      <c r="H21" s="5">
        <v>80</v>
      </c>
    </row>
    <row r="22" spans="1:8" x14ac:dyDescent="0.3">
      <c r="A22" s="5">
        <v>152007</v>
      </c>
      <c r="B22" s="5" t="s">
        <v>430</v>
      </c>
      <c r="C22" s="5">
        <v>12.8</v>
      </c>
      <c r="D22" s="5"/>
      <c r="F22" s="5" t="s">
        <v>431</v>
      </c>
      <c r="G22" s="8">
        <v>41528</v>
      </c>
      <c r="H22" s="5">
        <v>86</v>
      </c>
    </row>
    <row r="23" spans="1:8" x14ac:dyDescent="0.3">
      <c r="A23" s="5">
        <v>152008</v>
      </c>
      <c r="B23" s="5" t="s">
        <v>432</v>
      </c>
      <c r="C23" s="5">
        <v>12.1</v>
      </c>
      <c r="D23" s="5"/>
      <c r="F23" s="5" t="s">
        <v>433</v>
      </c>
      <c r="G23" s="8">
        <v>40339</v>
      </c>
      <c r="H23" s="5">
        <v>70</v>
      </c>
    </row>
    <row r="24" spans="1:8" x14ac:dyDescent="0.3">
      <c r="F24" s="5" t="s">
        <v>434</v>
      </c>
      <c r="G24" s="8">
        <v>39574</v>
      </c>
      <c r="H24" s="5">
        <v>68</v>
      </c>
    </row>
    <row r="25" spans="1:8" x14ac:dyDescent="0.3">
      <c r="A25" s="1" t="s">
        <v>66</v>
      </c>
      <c r="B25" s="2" t="s">
        <v>435</v>
      </c>
    </row>
    <row r="26" spans="1:8" x14ac:dyDescent="0.3">
      <c r="A26" s="5" t="s">
        <v>143</v>
      </c>
      <c r="B26" s="5" t="s">
        <v>436</v>
      </c>
      <c r="C26" s="5" t="s">
        <v>437</v>
      </c>
      <c r="D26" s="5" t="s">
        <v>438</v>
      </c>
      <c r="E26" s="5" t="s">
        <v>439</v>
      </c>
      <c r="G26" s="27" t="s">
        <v>440</v>
      </c>
      <c r="H26" s="27"/>
    </row>
    <row r="27" spans="1:8" x14ac:dyDescent="0.3">
      <c r="A27" s="5" t="s">
        <v>441</v>
      </c>
      <c r="B27" s="5" t="s">
        <v>442</v>
      </c>
      <c r="C27" s="5">
        <v>80</v>
      </c>
      <c r="D27" s="5">
        <v>70</v>
      </c>
      <c r="E27" s="5" t="s">
        <v>443</v>
      </c>
      <c r="G27" s="31"/>
      <c r="H27" s="31"/>
    </row>
    <row r="28" spans="1:8" x14ac:dyDescent="0.3">
      <c r="A28" s="5" t="s">
        <v>444</v>
      </c>
      <c r="B28" s="5" t="s">
        <v>445</v>
      </c>
      <c r="C28" s="5">
        <v>50</v>
      </c>
      <c r="D28" s="5">
        <v>60</v>
      </c>
      <c r="E28" s="5" t="s">
        <v>443</v>
      </c>
    </row>
    <row r="29" spans="1:8" x14ac:dyDescent="0.3">
      <c r="A29" s="5" t="s">
        <v>446</v>
      </c>
      <c r="B29" s="5" t="s">
        <v>447</v>
      </c>
      <c r="C29" s="5">
        <v>70</v>
      </c>
      <c r="D29" s="5">
        <v>70</v>
      </c>
      <c r="E29" s="5" t="s">
        <v>448</v>
      </c>
    </row>
    <row r="30" spans="1:8" x14ac:dyDescent="0.3">
      <c r="A30" s="5" t="s">
        <v>449</v>
      </c>
      <c r="B30" s="5" t="s">
        <v>450</v>
      </c>
      <c r="C30" s="5">
        <v>80</v>
      </c>
      <c r="D30" s="5">
        <v>75</v>
      </c>
      <c r="E30" s="5" t="s">
        <v>448</v>
      </c>
    </row>
    <row r="31" spans="1:8" x14ac:dyDescent="0.3">
      <c r="A31" s="5" t="s">
        <v>451</v>
      </c>
      <c r="B31" s="5" t="s">
        <v>452</v>
      </c>
      <c r="C31" s="5">
        <v>50</v>
      </c>
      <c r="D31" s="5">
        <v>60</v>
      </c>
      <c r="E31" s="5" t="s">
        <v>443</v>
      </c>
    </row>
    <row r="32" spans="1:8" x14ac:dyDescent="0.3">
      <c r="A32" s="5" t="s">
        <v>453</v>
      </c>
      <c r="B32" s="5" t="s">
        <v>445</v>
      </c>
      <c r="C32" s="5">
        <v>45</v>
      </c>
      <c r="D32" s="5">
        <v>55</v>
      </c>
      <c r="E32" s="5" t="s">
        <v>443</v>
      </c>
    </row>
    <row r="33" spans="1:5" x14ac:dyDescent="0.3">
      <c r="A33" s="5" t="s">
        <v>454</v>
      </c>
      <c r="B33" s="5" t="s">
        <v>452</v>
      </c>
      <c r="C33" s="5">
        <v>85</v>
      </c>
      <c r="D33" s="5">
        <v>80</v>
      </c>
      <c r="E33" s="5" t="s">
        <v>448</v>
      </c>
    </row>
    <row r="34" spans="1:5" x14ac:dyDescent="0.3">
      <c r="A34" s="5" t="s">
        <v>455</v>
      </c>
      <c r="B34" s="5" t="s">
        <v>445</v>
      </c>
      <c r="C34" s="5">
        <v>75</v>
      </c>
      <c r="D34" s="5">
        <v>60</v>
      </c>
      <c r="E34" s="5" t="s">
        <v>443</v>
      </c>
    </row>
    <row r="35" spans="1:5" x14ac:dyDescent="0.3">
      <c r="A35" s="5" t="s">
        <v>456</v>
      </c>
      <c r="B35" s="5" t="s">
        <v>457</v>
      </c>
      <c r="C35" s="5">
        <v>70</v>
      </c>
      <c r="D35" s="5">
        <v>95</v>
      </c>
      <c r="E35" s="5" t="s">
        <v>448</v>
      </c>
    </row>
    <row r="36" spans="1:5" x14ac:dyDescent="0.3">
      <c r="A36" s="28" t="s">
        <v>458</v>
      </c>
      <c r="B36" s="29"/>
      <c r="C36" s="5"/>
      <c r="D36" s="5"/>
    </row>
  </sheetData>
  <mergeCells count="3">
    <mergeCell ref="G26:H26"/>
    <mergeCell ref="G27:H27"/>
    <mergeCell ref="A36:B3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8219-006A-404A-B951-1451AA9028A7}">
  <dimension ref="A1:H39"/>
  <sheetViews>
    <sheetView workbookViewId="0"/>
  </sheetViews>
  <sheetFormatPr defaultRowHeight="16.5" x14ac:dyDescent="0.3"/>
  <cols>
    <col min="3" max="3" width="10.625" bestFit="1" customWidth="1"/>
    <col min="7" max="8" width="10.375" bestFit="1" customWidth="1"/>
  </cols>
  <sheetData>
    <row r="1" spans="1:8" x14ac:dyDescent="0.3">
      <c r="A1" s="1" t="s">
        <v>0</v>
      </c>
      <c r="B1" s="2" t="s">
        <v>459</v>
      </c>
      <c r="E1" s="1" t="s">
        <v>460</v>
      </c>
      <c r="F1" s="2" t="s">
        <v>461</v>
      </c>
    </row>
    <row r="2" spans="1:8" x14ac:dyDescent="0.3">
      <c r="A2" s="5" t="s">
        <v>462</v>
      </c>
      <c r="B2" s="5" t="s">
        <v>463</v>
      </c>
      <c r="C2" s="6" t="s">
        <v>464</v>
      </c>
      <c r="E2" s="5" t="s">
        <v>91</v>
      </c>
      <c r="F2" s="5" t="s">
        <v>465</v>
      </c>
      <c r="G2" s="5" t="s">
        <v>466</v>
      </c>
      <c r="H2" s="5" t="s">
        <v>467</v>
      </c>
    </row>
    <row r="3" spans="1:8" x14ac:dyDescent="0.3">
      <c r="A3" s="5">
        <v>123001</v>
      </c>
      <c r="B3" s="5">
        <v>86</v>
      </c>
      <c r="C3" s="5"/>
      <c r="E3" s="5" t="s">
        <v>468</v>
      </c>
      <c r="F3" s="5">
        <v>145</v>
      </c>
      <c r="G3" s="5">
        <v>218</v>
      </c>
      <c r="H3" s="5">
        <v>363</v>
      </c>
    </row>
    <row r="4" spans="1:8" x14ac:dyDescent="0.3">
      <c r="A4" s="5">
        <v>123002</v>
      </c>
      <c r="B4" s="5">
        <v>94</v>
      </c>
      <c r="C4" s="5"/>
      <c r="E4" s="5" t="s">
        <v>469</v>
      </c>
      <c r="F4" s="5">
        <v>252</v>
      </c>
      <c r="G4" s="5">
        <v>364</v>
      </c>
      <c r="H4" s="5">
        <v>616</v>
      </c>
    </row>
    <row r="5" spans="1:8" x14ac:dyDescent="0.3">
      <c r="A5" s="5">
        <v>123003</v>
      </c>
      <c r="B5" s="5">
        <v>89</v>
      </c>
      <c r="C5" s="5"/>
      <c r="E5" s="5" t="s">
        <v>470</v>
      </c>
      <c r="F5" s="5">
        <v>179</v>
      </c>
      <c r="G5" s="5">
        <v>255</v>
      </c>
      <c r="H5" s="5">
        <v>434</v>
      </c>
    </row>
    <row r="6" spans="1:8" x14ac:dyDescent="0.3">
      <c r="A6" s="5">
        <v>123004</v>
      </c>
      <c r="B6" s="5">
        <v>90</v>
      </c>
      <c r="C6" s="5"/>
      <c r="E6" s="5" t="s">
        <v>471</v>
      </c>
      <c r="F6" s="5">
        <v>220</v>
      </c>
      <c r="G6" s="5">
        <v>137</v>
      </c>
      <c r="H6" s="5">
        <v>357</v>
      </c>
    </row>
    <row r="7" spans="1:8" x14ac:dyDescent="0.3">
      <c r="A7" s="5">
        <v>123005</v>
      </c>
      <c r="B7" s="5">
        <v>95</v>
      </c>
      <c r="C7" s="5"/>
      <c r="E7" s="5" t="s">
        <v>472</v>
      </c>
      <c r="F7" s="5">
        <v>200</v>
      </c>
      <c r="G7" s="5">
        <v>186</v>
      </c>
      <c r="H7" s="5">
        <v>386</v>
      </c>
    </row>
    <row r="8" spans="1:8" x14ac:dyDescent="0.3">
      <c r="A8" s="5">
        <v>123006</v>
      </c>
      <c r="B8" s="5">
        <v>92</v>
      </c>
      <c r="C8" s="5"/>
      <c r="E8" s="5" t="s">
        <v>473</v>
      </c>
      <c r="F8" s="5">
        <v>168</v>
      </c>
      <c r="G8" s="5">
        <v>211</v>
      </c>
      <c r="H8" s="5">
        <v>379</v>
      </c>
    </row>
    <row r="9" spans="1:8" x14ac:dyDescent="0.3">
      <c r="A9" s="5">
        <v>123007</v>
      </c>
      <c r="B9" s="5">
        <v>97</v>
      </c>
      <c r="C9" s="5"/>
      <c r="E9" s="5" t="s">
        <v>474</v>
      </c>
      <c r="F9" s="5">
        <v>236</v>
      </c>
      <c r="G9" s="5">
        <v>230</v>
      </c>
      <c r="H9" s="5">
        <v>466</v>
      </c>
    </row>
    <row r="10" spans="1:8" x14ac:dyDescent="0.3">
      <c r="A10" s="5">
        <v>123008</v>
      </c>
      <c r="B10" s="5">
        <v>88</v>
      </c>
      <c r="C10" s="5"/>
      <c r="E10" s="5" t="s">
        <v>474</v>
      </c>
      <c r="F10" s="5">
        <v>248</v>
      </c>
      <c r="G10" s="5">
        <v>361</v>
      </c>
      <c r="H10" s="5">
        <v>609</v>
      </c>
    </row>
    <row r="11" spans="1:8" x14ac:dyDescent="0.3">
      <c r="A11" s="5">
        <v>123009</v>
      </c>
      <c r="B11" s="5">
        <v>93</v>
      </c>
      <c r="C11" s="5"/>
      <c r="E11" s="28" t="s">
        <v>475</v>
      </c>
      <c r="F11" s="30"/>
      <c r="G11" s="29"/>
      <c r="H11" s="5"/>
    </row>
    <row r="13" spans="1:8" x14ac:dyDescent="0.3">
      <c r="A13" s="1" t="s">
        <v>330</v>
      </c>
      <c r="B13" s="2" t="s">
        <v>476</v>
      </c>
      <c r="E13" s="1" t="s">
        <v>115</v>
      </c>
      <c r="F13" s="2" t="s">
        <v>477</v>
      </c>
    </row>
    <row r="14" spans="1:8" x14ac:dyDescent="0.3">
      <c r="A14" s="5" t="s">
        <v>10</v>
      </c>
      <c r="B14" s="5" t="s">
        <v>478</v>
      </c>
      <c r="C14" s="5" t="s">
        <v>44</v>
      </c>
      <c r="E14" s="5" t="s">
        <v>479</v>
      </c>
      <c r="F14" s="5" t="s">
        <v>122</v>
      </c>
      <c r="G14" s="5" t="s">
        <v>480</v>
      </c>
      <c r="H14" s="6" t="s">
        <v>481</v>
      </c>
    </row>
    <row r="15" spans="1:8" x14ac:dyDescent="0.3">
      <c r="A15" s="5" t="s">
        <v>482</v>
      </c>
      <c r="B15" s="5" t="s">
        <v>483</v>
      </c>
      <c r="C15" s="7">
        <v>15960</v>
      </c>
      <c r="E15" s="5" t="s">
        <v>484</v>
      </c>
      <c r="F15" s="5" t="s">
        <v>485</v>
      </c>
      <c r="G15" s="7">
        <v>86200</v>
      </c>
      <c r="H15" s="5"/>
    </row>
    <row r="16" spans="1:8" x14ac:dyDescent="0.3">
      <c r="A16" s="5" t="s">
        <v>486</v>
      </c>
      <c r="B16" s="5" t="s">
        <v>487</v>
      </c>
      <c r="C16" s="7">
        <v>10944</v>
      </c>
      <c r="E16" s="5" t="s">
        <v>488</v>
      </c>
      <c r="F16" s="5" t="s">
        <v>489</v>
      </c>
      <c r="G16" s="7">
        <v>23600</v>
      </c>
      <c r="H16" s="5"/>
    </row>
    <row r="17" spans="1:8" x14ac:dyDescent="0.3">
      <c r="A17" s="5" t="s">
        <v>490</v>
      </c>
      <c r="B17" s="5" t="s">
        <v>491</v>
      </c>
      <c r="C17" s="7">
        <v>15960</v>
      </c>
      <c r="E17" s="5" t="s">
        <v>492</v>
      </c>
      <c r="F17" s="5" t="s">
        <v>493</v>
      </c>
      <c r="G17" s="7">
        <v>94500</v>
      </c>
      <c r="H17" s="5"/>
    </row>
    <row r="18" spans="1:8" x14ac:dyDescent="0.3">
      <c r="A18" s="5" t="s">
        <v>494</v>
      </c>
      <c r="B18" s="5" t="s">
        <v>487</v>
      </c>
      <c r="C18" s="7">
        <v>11856</v>
      </c>
      <c r="E18" s="5" t="s">
        <v>495</v>
      </c>
      <c r="F18" s="5" t="s">
        <v>496</v>
      </c>
      <c r="G18" s="7">
        <v>71800</v>
      </c>
      <c r="H18" s="5"/>
    </row>
    <row r="19" spans="1:8" x14ac:dyDescent="0.3">
      <c r="A19" s="5" t="s">
        <v>497</v>
      </c>
      <c r="B19" s="5" t="s">
        <v>483</v>
      </c>
      <c r="C19" s="7">
        <v>24624</v>
      </c>
      <c r="E19" s="5" t="s">
        <v>498</v>
      </c>
      <c r="F19" s="5" t="s">
        <v>499</v>
      </c>
      <c r="G19" s="7">
        <v>45500</v>
      </c>
      <c r="H19" s="5"/>
    </row>
    <row r="20" spans="1:8" x14ac:dyDescent="0.3">
      <c r="A20" s="5" t="s">
        <v>500</v>
      </c>
      <c r="B20" s="5" t="s">
        <v>483</v>
      </c>
      <c r="C20" s="7">
        <v>15504</v>
      </c>
      <c r="E20" s="5" t="s">
        <v>501</v>
      </c>
      <c r="F20" s="5" t="s">
        <v>502</v>
      </c>
      <c r="G20" s="7">
        <v>33000</v>
      </c>
      <c r="H20" s="5"/>
    </row>
    <row r="21" spans="1:8" x14ac:dyDescent="0.3">
      <c r="A21" s="5" t="s">
        <v>503</v>
      </c>
      <c r="B21" s="5" t="s">
        <v>487</v>
      </c>
      <c r="C21" s="7">
        <v>20064</v>
      </c>
      <c r="E21" s="5" t="s">
        <v>504</v>
      </c>
      <c r="F21" s="5" t="s">
        <v>505</v>
      </c>
      <c r="G21" s="7">
        <v>61700</v>
      </c>
      <c r="H21" s="5"/>
    </row>
    <row r="22" spans="1:8" x14ac:dyDescent="0.3">
      <c r="A22" s="5" t="s">
        <v>506</v>
      </c>
      <c r="B22" s="5" t="s">
        <v>491</v>
      </c>
      <c r="C22" s="7">
        <v>19608</v>
      </c>
      <c r="E22" s="5" t="s">
        <v>507</v>
      </c>
      <c r="F22" s="5" t="s">
        <v>508</v>
      </c>
      <c r="G22" s="7">
        <v>53000</v>
      </c>
      <c r="H22" s="5"/>
    </row>
    <row r="23" spans="1:8" x14ac:dyDescent="0.3">
      <c r="A23" s="5" t="s">
        <v>509</v>
      </c>
      <c r="B23" s="5" t="s">
        <v>487</v>
      </c>
      <c r="C23" s="7">
        <v>10488</v>
      </c>
      <c r="E23" s="5" t="s">
        <v>510</v>
      </c>
      <c r="F23" s="5" t="s">
        <v>511</v>
      </c>
      <c r="G23" s="7">
        <v>58300</v>
      </c>
      <c r="H23" s="5"/>
    </row>
    <row r="25" spans="1:8" x14ac:dyDescent="0.3">
      <c r="A25" s="28" t="s">
        <v>512</v>
      </c>
      <c r="B25" s="29"/>
      <c r="C25" s="7"/>
      <c r="E25" s="32" t="s">
        <v>513</v>
      </c>
      <c r="F25" s="32"/>
      <c r="G25" s="32"/>
    </row>
    <row r="26" spans="1:8" x14ac:dyDescent="0.3">
      <c r="E26" s="5" t="s">
        <v>514</v>
      </c>
      <c r="F26" s="5" t="s">
        <v>515</v>
      </c>
      <c r="G26" s="5" t="s">
        <v>481</v>
      </c>
    </row>
    <row r="27" spans="1:8" x14ac:dyDescent="0.3">
      <c r="A27" s="1" t="s">
        <v>66</v>
      </c>
      <c r="B27" s="2" t="s">
        <v>516</v>
      </c>
      <c r="E27" s="5">
        <v>0</v>
      </c>
      <c r="F27" s="5">
        <v>2000</v>
      </c>
      <c r="G27" s="5" t="s">
        <v>517</v>
      </c>
    </row>
    <row r="28" spans="1:8" x14ac:dyDescent="0.3">
      <c r="A28" s="5" t="s">
        <v>5</v>
      </c>
      <c r="B28" s="5" t="s">
        <v>6</v>
      </c>
      <c r="C28" s="5" t="s">
        <v>518</v>
      </c>
      <c r="E28" s="5">
        <v>2000</v>
      </c>
      <c r="F28" s="5">
        <v>4000</v>
      </c>
      <c r="G28" s="5" t="s">
        <v>519</v>
      </c>
    </row>
    <row r="29" spans="1:8" x14ac:dyDescent="0.3">
      <c r="A29" s="5" t="s">
        <v>520</v>
      </c>
      <c r="B29" s="5" t="s">
        <v>28</v>
      </c>
      <c r="C29" s="7">
        <v>2288000</v>
      </c>
      <c r="E29" s="5">
        <v>4000</v>
      </c>
      <c r="F29" s="5">
        <v>6000</v>
      </c>
      <c r="G29" s="5" t="s">
        <v>521</v>
      </c>
    </row>
    <row r="30" spans="1:8" x14ac:dyDescent="0.3">
      <c r="A30" s="5" t="s">
        <v>522</v>
      </c>
      <c r="B30" s="5" t="s">
        <v>523</v>
      </c>
      <c r="C30" s="7">
        <v>1687500</v>
      </c>
      <c r="E30" s="5">
        <v>6000</v>
      </c>
      <c r="F30" s="5">
        <v>8000</v>
      </c>
      <c r="G30" s="5" t="s">
        <v>524</v>
      </c>
    </row>
    <row r="31" spans="1:8" x14ac:dyDescent="0.3">
      <c r="A31" s="5" t="s">
        <v>525</v>
      </c>
      <c r="B31" s="5" t="s">
        <v>526</v>
      </c>
      <c r="C31" s="7">
        <v>1220000</v>
      </c>
      <c r="E31" s="5">
        <v>8000</v>
      </c>
      <c r="F31" s="5">
        <v>10000</v>
      </c>
      <c r="G31" s="5" t="s">
        <v>527</v>
      </c>
    </row>
    <row r="32" spans="1:8" x14ac:dyDescent="0.3">
      <c r="A32" s="5" t="s">
        <v>528</v>
      </c>
      <c r="B32" s="5" t="s">
        <v>23</v>
      </c>
      <c r="C32" s="7">
        <v>1932000</v>
      </c>
    </row>
    <row r="33" spans="1:3" x14ac:dyDescent="0.3">
      <c r="A33" s="5" t="s">
        <v>529</v>
      </c>
      <c r="B33" s="5" t="s">
        <v>277</v>
      </c>
      <c r="C33" s="7">
        <v>1159000</v>
      </c>
    </row>
    <row r="34" spans="1:3" x14ac:dyDescent="0.3">
      <c r="A34" s="5" t="s">
        <v>530</v>
      </c>
      <c r="B34" s="5" t="s">
        <v>23</v>
      </c>
      <c r="C34" s="7">
        <v>1220000</v>
      </c>
    </row>
    <row r="35" spans="1:3" x14ac:dyDescent="0.3">
      <c r="A35" s="5" t="s">
        <v>531</v>
      </c>
      <c r="B35" s="5" t="s">
        <v>28</v>
      </c>
      <c r="C35" s="7">
        <v>2584600</v>
      </c>
    </row>
    <row r="36" spans="1:3" x14ac:dyDescent="0.3">
      <c r="A36" s="5" t="s">
        <v>532</v>
      </c>
      <c r="B36" s="5" t="s">
        <v>533</v>
      </c>
      <c r="C36" s="7">
        <v>1687500</v>
      </c>
    </row>
    <row r="37" spans="1:3" x14ac:dyDescent="0.3">
      <c r="A37" s="5" t="s">
        <v>534</v>
      </c>
      <c r="B37" s="5" t="s">
        <v>523</v>
      </c>
      <c r="C37" s="7">
        <v>1863000</v>
      </c>
    </row>
    <row r="39" spans="1:3" x14ac:dyDescent="0.3">
      <c r="A39" s="28" t="s">
        <v>535</v>
      </c>
      <c r="B39" s="29"/>
      <c r="C39" s="7"/>
    </row>
  </sheetData>
  <mergeCells count="4">
    <mergeCell ref="E11:G11"/>
    <mergeCell ref="A25:B25"/>
    <mergeCell ref="E25:G25"/>
    <mergeCell ref="A39:B39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EF7EB-6518-4362-8F05-3519480F7674}">
  <dimension ref="A1:J36"/>
  <sheetViews>
    <sheetView workbookViewId="0"/>
  </sheetViews>
  <sheetFormatPr defaultRowHeight="16.5" x14ac:dyDescent="0.3"/>
  <cols>
    <col min="1" max="1" width="10.375" bestFit="1" customWidth="1"/>
    <col min="5" max="5" width="11.125" bestFit="1" customWidth="1"/>
  </cols>
  <sheetData>
    <row r="1" spans="1:10" x14ac:dyDescent="0.3">
      <c r="A1" s="1" t="s">
        <v>0</v>
      </c>
      <c r="B1" s="2" t="s">
        <v>536</v>
      </c>
      <c r="G1" s="1" t="s">
        <v>2</v>
      </c>
      <c r="H1" s="2" t="s">
        <v>537</v>
      </c>
    </row>
    <row r="2" spans="1:10" x14ac:dyDescent="0.3">
      <c r="A2" s="5" t="s">
        <v>538</v>
      </c>
      <c r="B2" s="5" t="s">
        <v>539</v>
      </c>
      <c r="C2" s="5" t="s">
        <v>540</v>
      </c>
      <c r="D2" s="6" t="s">
        <v>541</v>
      </c>
      <c r="G2" s="5" t="s">
        <v>5</v>
      </c>
      <c r="H2" s="5" t="s">
        <v>92</v>
      </c>
      <c r="I2" s="5" t="s">
        <v>273</v>
      </c>
      <c r="J2" s="5" t="s">
        <v>274</v>
      </c>
    </row>
    <row r="3" spans="1:10" x14ac:dyDescent="0.3">
      <c r="A3" s="5" t="s">
        <v>542</v>
      </c>
      <c r="B3" s="9">
        <v>0.42708333333333331</v>
      </c>
      <c r="C3" s="9">
        <v>0.56874999999999998</v>
      </c>
      <c r="D3" s="9"/>
      <c r="G3" s="5" t="s">
        <v>19</v>
      </c>
      <c r="H3" s="5">
        <v>91</v>
      </c>
      <c r="I3" s="5">
        <v>88</v>
      </c>
      <c r="J3" s="5">
        <v>92</v>
      </c>
    </row>
    <row r="4" spans="1:10" x14ac:dyDescent="0.3">
      <c r="A4" s="5" t="s">
        <v>543</v>
      </c>
      <c r="B4" s="9">
        <v>0.4458333333333333</v>
      </c>
      <c r="C4" s="9">
        <v>0.47500000000000003</v>
      </c>
      <c r="D4" s="9"/>
      <c r="G4" s="5" t="s">
        <v>544</v>
      </c>
      <c r="H4" s="5">
        <v>94</v>
      </c>
      <c r="I4" s="5">
        <v>95</v>
      </c>
      <c r="J4" s="5">
        <v>93</v>
      </c>
    </row>
    <row r="5" spans="1:10" x14ac:dyDescent="0.3">
      <c r="A5" s="5" t="s">
        <v>545</v>
      </c>
      <c r="B5" s="9">
        <v>0.45833333333333331</v>
      </c>
      <c r="C5" s="9">
        <v>0.59930555555555554</v>
      </c>
      <c r="D5" s="9"/>
      <c r="G5" s="5" t="s">
        <v>546</v>
      </c>
      <c r="H5" s="5">
        <v>76</v>
      </c>
      <c r="I5" s="5">
        <v>92</v>
      </c>
      <c r="J5" s="5">
        <v>91</v>
      </c>
    </row>
    <row r="6" spans="1:10" x14ac:dyDescent="0.3">
      <c r="A6" s="5" t="s">
        <v>547</v>
      </c>
      <c r="B6" s="9">
        <v>0.46249999999999997</v>
      </c>
      <c r="C6" s="9">
        <v>0.67499999999999993</v>
      </c>
      <c r="D6" s="9"/>
      <c r="G6" s="5" t="s">
        <v>548</v>
      </c>
      <c r="H6" s="5">
        <v>89</v>
      </c>
      <c r="I6" s="5">
        <v>95</v>
      </c>
      <c r="J6" s="5">
        <v>95</v>
      </c>
    </row>
    <row r="7" spans="1:10" x14ac:dyDescent="0.3">
      <c r="A7" s="5" t="s">
        <v>549</v>
      </c>
      <c r="B7" s="9">
        <v>0.47430555555555554</v>
      </c>
      <c r="C7" s="9">
        <v>0.53680555555555554</v>
      </c>
      <c r="D7" s="9"/>
      <c r="G7" s="5" t="s">
        <v>550</v>
      </c>
      <c r="H7" s="5">
        <v>85</v>
      </c>
      <c r="I7" s="5">
        <v>86</v>
      </c>
      <c r="J7" s="5">
        <v>88</v>
      </c>
    </row>
    <row r="8" spans="1:10" x14ac:dyDescent="0.3">
      <c r="A8" s="5" t="s">
        <v>551</v>
      </c>
      <c r="B8" s="9">
        <v>0.49652777777777773</v>
      </c>
      <c r="C8" s="9">
        <v>0.60486111111111118</v>
      </c>
      <c r="D8" s="9"/>
      <c r="G8" s="5" t="s">
        <v>552</v>
      </c>
      <c r="H8" s="5">
        <v>85</v>
      </c>
      <c r="I8" s="5">
        <v>94</v>
      </c>
      <c r="J8" s="5">
        <v>96</v>
      </c>
    </row>
    <row r="9" spans="1:10" x14ac:dyDescent="0.3">
      <c r="A9" s="5" t="s">
        <v>553</v>
      </c>
      <c r="B9" s="9">
        <v>0.51250000000000007</v>
      </c>
      <c r="C9" s="9">
        <v>0.57222222222222219</v>
      </c>
      <c r="D9" s="9"/>
      <c r="G9" s="5" t="s">
        <v>554</v>
      </c>
      <c r="H9" s="5">
        <v>90</v>
      </c>
      <c r="I9" s="5">
        <v>91</v>
      </c>
      <c r="J9" s="5">
        <v>90</v>
      </c>
    </row>
    <row r="10" spans="1:10" x14ac:dyDescent="0.3">
      <c r="A10" s="5" t="s">
        <v>555</v>
      </c>
      <c r="B10" s="9">
        <v>0.51458333333333328</v>
      </c>
      <c r="C10" s="9">
        <v>0.57777777777777783</v>
      </c>
      <c r="D10" s="9"/>
    </row>
    <row r="11" spans="1:10" x14ac:dyDescent="0.3">
      <c r="H11" s="27" t="s">
        <v>556</v>
      </c>
      <c r="I11" s="27"/>
      <c r="J11" s="5"/>
    </row>
    <row r="13" spans="1:10" x14ac:dyDescent="0.3">
      <c r="A13" s="1" t="s">
        <v>117</v>
      </c>
      <c r="B13" s="2" t="s">
        <v>557</v>
      </c>
      <c r="G13" s="1" t="s">
        <v>115</v>
      </c>
      <c r="H13" s="2" t="s">
        <v>558</v>
      </c>
    </row>
    <row r="14" spans="1:10" x14ac:dyDescent="0.3">
      <c r="A14" s="5" t="s">
        <v>559</v>
      </c>
      <c r="B14" s="5" t="s">
        <v>10</v>
      </c>
      <c r="C14" s="5" t="s">
        <v>560</v>
      </c>
      <c r="D14" s="5" t="s">
        <v>561</v>
      </c>
      <c r="E14" s="5" t="s">
        <v>562</v>
      </c>
      <c r="G14" s="5" t="s">
        <v>5</v>
      </c>
      <c r="H14" s="5" t="s">
        <v>563</v>
      </c>
      <c r="I14" s="5" t="s">
        <v>273</v>
      </c>
      <c r="J14" s="5" t="s">
        <v>311</v>
      </c>
    </row>
    <row r="15" spans="1:10" x14ac:dyDescent="0.3">
      <c r="A15" s="5" t="s">
        <v>564</v>
      </c>
      <c r="B15" s="5" t="s">
        <v>565</v>
      </c>
      <c r="C15" s="5">
        <v>2</v>
      </c>
      <c r="D15" s="5">
        <v>4</v>
      </c>
      <c r="E15" s="7">
        <v>2480000</v>
      </c>
      <c r="G15" s="5" t="s">
        <v>544</v>
      </c>
      <c r="H15" s="5" t="s">
        <v>340</v>
      </c>
      <c r="I15" s="5">
        <v>82</v>
      </c>
      <c r="J15" s="5">
        <v>70</v>
      </c>
    </row>
    <row r="16" spans="1:10" x14ac:dyDescent="0.3">
      <c r="A16" s="5" t="s">
        <v>566</v>
      </c>
      <c r="B16" s="5" t="s">
        <v>567</v>
      </c>
      <c r="C16" s="5">
        <v>5</v>
      </c>
      <c r="D16" s="5">
        <v>9</v>
      </c>
      <c r="E16" s="7">
        <v>3630000</v>
      </c>
      <c r="G16" s="5" t="s">
        <v>568</v>
      </c>
      <c r="H16" s="5" t="s">
        <v>347</v>
      </c>
      <c r="I16" s="5">
        <v>73</v>
      </c>
      <c r="J16" s="5">
        <v>88</v>
      </c>
    </row>
    <row r="17" spans="1:10" x14ac:dyDescent="0.3">
      <c r="A17" s="5" t="s">
        <v>564</v>
      </c>
      <c r="B17" s="5" t="s">
        <v>569</v>
      </c>
      <c r="C17" s="5">
        <v>1</v>
      </c>
      <c r="D17" s="5">
        <v>2</v>
      </c>
      <c r="E17" s="7">
        <v>2360000</v>
      </c>
      <c r="G17" s="5" t="s">
        <v>570</v>
      </c>
      <c r="H17" s="5" t="s">
        <v>571</v>
      </c>
      <c r="I17" s="5">
        <v>98</v>
      </c>
      <c r="J17" s="5">
        <v>80</v>
      </c>
    </row>
    <row r="18" spans="1:10" x14ac:dyDescent="0.3">
      <c r="A18" s="5" t="s">
        <v>572</v>
      </c>
      <c r="B18" s="5" t="s">
        <v>573</v>
      </c>
      <c r="C18" s="5">
        <v>5</v>
      </c>
      <c r="D18" s="5">
        <v>10</v>
      </c>
      <c r="E18" s="7">
        <v>3110000</v>
      </c>
      <c r="G18" s="5" t="s">
        <v>31</v>
      </c>
      <c r="H18" s="5" t="s">
        <v>340</v>
      </c>
      <c r="I18" s="5">
        <v>76</v>
      </c>
      <c r="J18" s="5">
        <v>94</v>
      </c>
    </row>
    <row r="19" spans="1:10" x14ac:dyDescent="0.3">
      <c r="A19" s="5" t="s">
        <v>566</v>
      </c>
      <c r="B19" s="5" t="s">
        <v>574</v>
      </c>
      <c r="C19" s="5">
        <v>9</v>
      </c>
      <c r="D19" s="5">
        <v>19</v>
      </c>
      <c r="E19" s="7">
        <v>3490000</v>
      </c>
      <c r="G19" s="5" t="s">
        <v>575</v>
      </c>
      <c r="H19" s="5" t="s">
        <v>347</v>
      </c>
      <c r="I19" s="5">
        <v>66</v>
      </c>
      <c r="J19" s="5">
        <v>74</v>
      </c>
    </row>
    <row r="20" spans="1:10" x14ac:dyDescent="0.3">
      <c r="A20" s="5" t="s">
        <v>572</v>
      </c>
      <c r="B20" s="5" t="s">
        <v>576</v>
      </c>
      <c r="C20" s="5">
        <v>6</v>
      </c>
      <c r="D20" s="5">
        <v>13</v>
      </c>
      <c r="E20" s="7">
        <v>3150000</v>
      </c>
      <c r="G20" s="5" t="s">
        <v>577</v>
      </c>
      <c r="H20" s="5" t="s">
        <v>347</v>
      </c>
      <c r="I20" s="5">
        <v>84</v>
      </c>
      <c r="J20" s="5">
        <v>90</v>
      </c>
    </row>
    <row r="21" spans="1:10" x14ac:dyDescent="0.3">
      <c r="A21" s="5" t="s">
        <v>564</v>
      </c>
      <c r="B21" s="5" t="s">
        <v>578</v>
      </c>
      <c r="C21" s="5">
        <v>3</v>
      </c>
      <c r="D21" s="5">
        <v>5</v>
      </c>
      <c r="E21" s="7">
        <v>2220000</v>
      </c>
      <c r="G21" s="5" t="s">
        <v>579</v>
      </c>
      <c r="H21" s="5" t="s">
        <v>340</v>
      </c>
      <c r="I21" s="5">
        <v>58</v>
      </c>
      <c r="J21" s="5">
        <v>64</v>
      </c>
    </row>
    <row r="22" spans="1:10" x14ac:dyDescent="0.3">
      <c r="A22" s="5" t="s">
        <v>566</v>
      </c>
      <c r="B22" s="5" t="s">
        <v>580</v>
      </c>
      <c r="C22" s="5">
        <v>3</v>
      </c>
      <c r="D22" s="5">
        <v>6</v>
      </c>
      <c r="E22" s="7">
        <v>3720000</v>
      </c>
      <c r="G22" s="5" t="s">
        <v>581</v>
      </c>
      <c r="H22" s="5" t="s">
        <v>347</v>
      </c>
      <c r="I22" s="5">
        <v>78</v>
      </c>
      <c r="J22" s="5">
        <v>82</v>
      </c>
    </row>
    <row r="24" spans="1:10" x14ac:dyDescent="0.3">
      <c r="E24" s="6" t="s">
        <v>582</v>
      </c>
      <c r="G24" s="5"/>
      <c r="H24" s="6" t="s">
        <v>583</v>
      </c>
    </row>
    <row r="25" spans="1:10" x14ac:dyDescent="0.3">
      <c r="E25" s="7"/>
      <c r="G25" s="5"/>
      <c r="H25" s="5"/>
    </row>
    <row r="27" spans="1:10" x14ac:dyDescent="0.3">
      <c r="A27" s="1" t="s">
        <v>66</v>
      </c>
      <c r="B27" s="2" t="s">
        <v>584</v>
      </c>
    </row>
    <row r="28" spans="1:10" x14ac:dyDescent="0.3">
      <c r="A28" s="5" t="s">
        <v>5</v>
      </c>
      <c r="B28" s="5" t="s">
        <v>146</v>
      </c>
      <c r="C28" s="5" t="s">
        <v>463</v>
      </c>
      <c r="D28" s="6" t="s">
        <v>395</v>
      </c>
    </row>
    <row r="29" spans="1:10" x14ac:dyDescent="0.3">
      <c r="A29" s="5" t="s">
        <v>585</v>
      </c>
      <c r="B29" s="5" t="s">
        <v>586</v>
      </c>
      <c r="C29" s="5">
        <v>84</v>
      </c>
      <c r="D29" s="5"/>
    </row>
    <row r="30" spans="1:10" x14ac:dyDescent="0.3">
      <c r="A30" s="5" t="s">
        <v>587</v>
      </c>
      <c r="B30" s="5" t="s">
        <v>588</v>
      </c>
      <c r="C30" s="5">
        <v>97</v>
      </c>
      <c r="D30" s="5"/>
    </row>
    <row r="31" spans="1:10" x14ac:dyDescent="0.3">
      <c r="A31" s="5" t="s">
        <v>257</v>
      </c>
      <c r="B31" s="5" t="s">
        <v>586</v>
      </c>
      <c r="C31" s="5">
        <v>90</v>
      </c>
      <c r="D31" s="5"/>
    </row>
    <row r="32" spans="1:10" x14ac:dyDescent="0.3">
      <c r="A32" s="5" t="s">
        <v>589</v>
      </c>
      <c r="B32" s="5" t="s">
        <v>586</v>
      </c>
      <c r="C32" s="5">
        <v>87</v>
      </c>
      <c r="D32" s="5"/>
    </row>
    <row r="33" spans="1:4" x14ac:dyDescent="0.3">
      <c r="A33" s="5" t="s">
        <v>590</v>
      </c>
      <c r="B33" s="5" t="s">
        <v>588</v>
      </c>
      <c r="C33" s="5">
        <v>91</v>
      </c>
      <c r="D33" s="5"/>
    </row>
    <row r="34" spans="1:4" x14ac:dyDescent="0.3">
      <c r="A34" s="5" t="s">
        <v>591</v>
      </c>
      <c r="B34" s="5" t="s">
        <v>588</v>
      </c>
      <c r="C34" s="5">
        <v>96</v>
      </c>
      <c r="D34" s="5"/>
    </row>
    <row r="35" spans="1:4" x14ac:dyDescent="0.3">
      <c r="A35" s="5" t="s">
        <v>592</v>
      </c>
      <c r="B35" s="5" t="s">
        <v>586</v>
      </c>
      <c r="C35" s="5">
        <v>89</v>
      </c>
      <c r="D35" s="5"/>
    </row>
    <row r="36" spans="1:4" x14ac:dyDescent="0.3">
      <c r="A36" s="5" t="s">
        <v>593</v>
      </c>
      <c r="B36" s="5" t="s">
        <v>588</v>
      </c>
      <c r="C36" s="5">
        <v>93</v>
      </c>
      <c r="D36" s="5"/>
    </row>
  </sheetData>
  <mergeCells count="1">
    <mergeCell ref="H11:I1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A30D-BD59-4D46-B3A3-CB2EFCC2885F}">
  <dimension ref="A1:J35"/>
  <sheetViews>
    <sheetView workbookViewId="0"/>
  </sheetViews>
  <sheetFormatPr defaultRowHeight="16.5" x14ac:dyDescent="0.3"/>
  <cols>
    <col min="3" max="3" width="10.75" bestFit="1" customWidth="1"/>
    <col min="4" max="4" width="10.625" bestFit="1" customWidth="1"/>
  </cols>
  <sheetData>
    <row r="1" spans="1:10" x14ac:dyDescent="0.3">
      <c r="A1" s="1" t="s">
        <v>1394</v>
      </c>
      <c r="B1" s="2" t="s">
        <v>594</v>
      </c>
      <c r="F1" s="1" t="s">
        <v>2</v>
      </c>
      <c r="G1" s="2" t="s">
        <v>595</v>
      </c>
    </row>
    <row r="2" spans="1:10" x14ac:dyDescent="0.3">
      <c r="A2" s="5" t="s">
        <v>143</v>
      </c>
      <c r="B2" s="5" t="s">
        <v>563</v>
      </c>
      <c r="C2" s="5" t="s">
        <v>309</v>
      </c>
      <c r="D2" s="5" t="s">
        <v>594</v>
      </c>
      <c r="F2" s="5" t="s">
        <v>10</v>
      </c>
      <c r="G2" s="5" t="s">
        <v>272</v>
      </c>
      <c r="H2" s="5" t="s">
        <v>596</v>
      </c>
    </row>
    <row r="3" spans="1:10" x14ac:dyDescent="0.3">
      <c r="A3" s="5" t="s">
        <v>597</v>
      </c>
      <c r="B3" s="5" t="s">
        <v>347</v>
      </c>
      <c r="C3" s="5">
        <v>3</v>
      </c>
      <c r="D3" s="7">
        <v>4000000</v>
      </c>
      <c r="F3" s="5" t="s">
        <v>276</v>
      </c>
      <c r="G3" s="5" t="s">
        <v>23</v>
      </c>
      <c r="H3" s="5">
        <v>87</v>
      </c>
    </row>
    <row r="4" spans="1:10" x14ac:dyDescent="0.3">
      <c r="A4" s="5" t="s">
        <v>598</v>
      </c>
      <c r="B4" s="5" t="s">
        <v>599</v>
      </c>
      <c r="C4" s="5">
        <v>1</v>
      </c>
      <c r="D4" s="7">
        <v>3000000</v>
      </c>
      <c r="F4" s="5" t="s">
        <v>278</v>
      </c>
      <c r="G4" s="5" t="s">
        <v>21</v>
      </c>
      <c r="H4" s="5">
        <v>64</v>
      </c>
    </row>
    <row r="5" spans="1:10" x14ac:dyDescent="0.3">
      <c r="A5" s="5" t="s">
        <v>600</v>
      </c>
      <c r="B5" s="5" t="s">
        <v>599</v>
      </c>
      <c r="C5" s="5">
        <v>3</v>
      </c>
      <c r="D5" s="7">
        <v>3800000</v>
      </c>
      <c r="F5" s="5" t="s">
        <v>279</v>
      </c>
      <c r="G5" s="5" t="s">
        <v>23</v>
      </c>
      <c r="H5" s="5">
        <v>72</v>
      </c>
    </row>
    <row r="6" spans="1:10" x14ac:dyDescent="0.3">
      <c r="A6" s="5" t="s">
        <v>601</v>
      </c>
      <c r="B6" s="5" t="s">
        <v>347</v>
      </c>
      <c r="C6" s="5">
        <v>4</v>
      </c>
      <c r="D6" s="7">
        <v>4500000</v>
      </c>
      <c r="F6" s="5" t="s">
        <v>280</v>
      </c>
      <c r="G6" s="5" t="s">
        <v>277</v>
      </c>
      <c r="H6" s="5">
        <v>70</v>
      </c>
    </row>
    <row r="7" spans="1:10" x14ac:dyDescent="0.3">
      <c r="A7" s="5" t="s">
        <v>602</v>
      </c>
      <c r="B7" s="5" t="s">
        <v>599</v>
      </c>
      <c r="C7" s="5">
        <v>4</v>
      </c>
      <c r="D7" s="7">
        <v>4400000</v>
      </c>
      <c r="F7" s="5" t="s">
        <v>281</v>
      </c>
      <c r="G7" s="5" t="s">
        <v>277</v>
      </c>
      <c r="H7" s="5">
        <v>86</v>
      </c>
    </row>
    <row r="8" spans="1:10" x14ac:dyDescent="0.3">
      <c r="A8" s="5" t="s">
        <v>603</v>
      </c>
      <c r="B8" s="5" t="s">
        <v>347</v>
      </c>
      <c r="C8" s="5">
        <v>4</v>
      </c>
      <c r="D8" s="7">
        <v>4500000</v>
      </c>
      <c r="F8" s="5" t="s">
        <v>282</v>
      </c>
      <c r="G8" s="5" t="s">
        <v>21</v>
      </c>
      <c r="H8" s="5">
        <v>72</v>
      </c>
      <c r="J8" s="14" t="s">
        <v>352</v>
      </c>
    </row>
    <row r="9" spans="1:10" x14ac:dyDescent="0.3">
      <c r="A9" s="5" t="s">
        <v>604</v>
      </c>
      <c r="B9" s="5" t="s">
        <v>599</v>
      </c>
      <c r="C9" s="5">
        <v>2</v>
      </c>
      <c r="D9" s="7">
        <v>3500000</v>
      </c>
      <c r="F9" s="5" t="s">
        <v>283</v>
      </c>
      <c r="G9" s="5" t="s">
        <v>277</v>
      </c>
      <c r="H9" s="5">
        <v>70</v>
      </c>
      <c r="J9" s="5"/>
    </row>
    <row r="10" spans="1:10" x14ac:dyDescent="0.3">
      <c r="A10" s="5" t="s">
        <v>605</v>
      </c>
      <c r="B10" s="5" t="s">
        <v>347</v>
      </c>
      <c r="C10" s="5">
        <v>1</v>
      </c>
      <c r="D10" s="7">
        <v>3200000</v>
      </c>
      <c r="F10" s="5" t="s">
        <v>285</v>
      </c>
      <c r="G10" s="5" t="s">
        <v>277</v>
      </c>
      <c r="H10" s="5">
        <v>68</v>
      </c>
      <c r="J10" s="5"/>
    </row>
    <row r="11" spans="1:10" x14ac:dyDescent="0.3">
      <c r="A11" s="5" t="s">
        <v>606</v>
      </c>
      <c r="B11" s="5" t="s">
        <v>347</v>
      </c>
      <c r="C11" s="5">
        <v>2</v>
      </c>
      <c r="D11" s="7">
        <v>3600000</v>
      </c>
      <c r="F11" s="5" t="s">
        <v>250</v>
      </c>
      <c r="G11" s="5" t="s">
        <v>23</v>
      </c>
      <c r="H11" s="5">
        <v>90</v>
      </c>
    </row>
    <row r="12" spans="1:10" x14ac:dyDescent="0.3">
      <c r="A12" s="5" t="s">
        <v>607</v>
      </c>
      <c r="B12" s="5" t="s">
        <v>599</v>
      </c>
      <c r="C12" s="5">
        <v>2</v>
      </c>
      <c r="D12" s="7">
        <v>3600000</v>
      </c>
      <c r="F12" s="5" t="s">
        <v>608</v>
      </c>
      <c r="G12" s="5" t="s">
        <v>21</v>
      </c>
      <c r="H12" s="5">
        <v>77</v>
      </c>
      <c r="I12" s="27" t="s">
        <v>609</v>
      </c>
      <c r="J12" s="27"/>
    </row>
    <row r="13" spans="1:10" x14ac:dyDescent="0.3">
      <c r="A13" s="28" t="s">
        <v>610</v>
      </c>
      <c r="B13" s="30"/>
      <c r="C13" s="29"/>
      <c r="D13" s="7"/>
      <c r="F13" s="5" t="s">
        <v>611</v>
      </c>
      <c r="G13" s="5" t="s">
        <v>23</v>
      </c>
      <c r="H13" s="5">
        <v>81</v>
      </c>
      <c r="I13" s="31"/>
      <c r="J13" s="31"/>
    </row>
    <row r="15" spans="1:10" x14ac:dyDescent="0.3">
      <c r="A15" s="1" t="s">
        <v>33</v>
      </c>
      <c r="B15" s="2" t="s">
        <v>389</v>
      </c>
      <c r="F15" s="1" t="s">
        <v>35</v>
      </c>
      <c r="G15" s="2" t="s">
        <v>613</v>
      </c>
    </row>
    <row r="16" spans="1:10" x14ac:dyDescent="0.3">
      <c r="A16" s="5" t="s">
        <v>5</v>
      </c>
      <c r="B16" s="5" t="s">
        <v>394</v>
      </c>
      <c r="C16" s="5" t="s">
        <v>43</v>
      </c>
      <c r="D16" s="6" t="s">
        <v>395</v>
      </c>
      <c r="F16" s="5" t="s">
        <v>10</v>
      </c>
      <c r="G16" s="5" t="s">
        <v>146</v>
      </c>
      <c r="H16" s="5" t="s">
        <v>615</v>
      </c>
      <c r="I16" s="5" t="s">
        <v>92</v>
      </c>
      <c r="J16" s="5" t="s">
        <v>616</v>
      </c>
    </row>
    <row r="17" spans="1:10" x14ac:dyDescent="0.3">
      <c r="A17" s="5" t="s">
        <v>397</v>
      </c>
      <c r="B17" s="5" t="s">
        <v>398</v>
      </c>
      <c r="C17" s="5">
        <v>540</v>
      </c>
      <c r="D17" s="5"/>
      <c r="F17" s="5" t="s">
        <v>619</v>
      </c>
      <c r="G17" s="5" t="s">
        <v>586</v>
      </c>
      <c r="H17" s="5">
        <v>28.45</v>
      </c>
      <c r="I17" s="5">
        <v>37.229999999999997</v>
      </c>
      <c r="J17" s="5">
        <v>65.680000000000007</v>
      </c>
    </row>
    <row r="18" spans="1:10" x14ac:dyDescent="0.3">
      <c r="A18" s="5" t="s">
        <v>400</v>
      </c>
      <c r="B18" s="5" t="s">
        <v>401</v>
      </c>
      <c r="C18" s="5">
        <v>430</v>
      </c>
      <c r="D18" s="5"/>
      <c r="F18" s="5" t="s">
        <v>622</v>
      </c>
      <c r="G18" s="5" t="s">
        <v>586</v>
      </c>
      <c r="H18" s="5">
        <v>38.79</v>
      </c>
      <c r="I18" s="5">
        <v>40.450000000000003</v>
      </c>
      <c r="J18" s="5">
        <v>79.239999999999995</v>
      </c>
    </row>
    <row r="19" spans="1:10" x14ac:dyDescent="0.3">
      <c r="A19" s="5" t="s">
        <v>403</v>
      </c>
      <c r="B19" s="5" t="s">
        <v>404</v>
      </c>
      <c r="C19" s="5">
        <v>120</v>
      </c>
      <c r="D19" s="5"/>
      <c r="F19" s="5" t="s">
        <v>625</v>
      </c>
      <c r="G19" s="5" t="s">
        <v>588</v>
      </c>
      <c r="H19" s="5">
        <v>42.45</v>
      </c>
      <c r="I19" s="5">
        <v>28.23</v>
      </c>
      <c r="J19" s="5">
        <v>70.680000000000007</v>
      </c>
    </row>
    <row r="20" spans="1:10" x14ac:dyDescent="0.3">
      <c r="A20" s="5" t="s">
        <v>406</v>
      </c>
      <c r="B20" s="5" t="s">
        <v>239</v>
      </c>
      <c r="C20" s="5">
        <v>500</v>
      </c>
      <c r="D20" s="5"/>
      <c r="F20" s="5" t="s">
        <v>628</v>
      </c>
      <c r="G20" s="5" t="s">
        <v>586</v>
      </c>
      <c r="H20" s="5">
        <v>38.450000000000003</v>
      </c>
      <c r="I20" s="5">
        <v>48.53</v>
      </c>
      <c r="J20" s="5">
        <v>86.98</v>
      </c>
    </row>
    <row r="21" spans="1:10" x14ac:dyDescent="0.3">
      <c r="A21" s="5" t="s">
        <v>408</v>
      </c>
      <c r="B21" s="5" t="s">
        <v>404</v>
      </c>
      <c r="C21" s="5">
        <v>120</v>
      </c>
      <c r="D21" s="5"/>
      <c r="F21" s="5" t="s">
        <v>631</v>
      </c>
      <c r="G21" s="5" t="s">
        <v>586</v>
      </c>
      <c r="H21" s="5">
        <v>38.659999999999997</v>
      </c>
      <c r="I21" s="5">
        <v>39.36</v>
      </c>
      <c r="J21" s="5">
        <v>78.02</v>
      </c>
    </row>
    <row r="22" spans="1:10" x14ac:dyDescent="0.3">
      <c r="A22" s="5" t="s">
        <v>410</v>
      </c>
      <c r="B22" s="5" t="s">
        <v>401</v>
      </c>
      <c r="C22" s="5">
        <v>480</v>
      </c>
      <c r="D22" s="5"/>
      <c r="F22" s="5" t="s">
        <v>634</v>
      </c>
      <c r="G22" s="5" t="s">
        <v>588</v>
      </c>
      <c r="H22" s="5">
        <v>40.39</v>
      </c>
      <c r="I22" s="5">
        <v>27.45</v>
      </c>
      <c r="J22" s="5">
        <v>67.84</v>
      </c>
    </row>
    <row r="23" spans="1:10" x14ac:dyDescent="0.3">
      <c r="A23" s="5" t="s">
        <v>412</v>
      </c>
      <c r="B23" s="5" t="s">
        <v>404</v>
      </c>
      <c r="C23" s="5">
        <v>160</v>
      </c>
      <c r="D23" s="5"/>
      <c r="F23" s="5" t="s">
        <v>637</v>
      </c>
      <c r="G23" s="5" t="s">
        <v>588</v>
      </c>
      <c r="H23" s="5">
        <v>25.62</v>
      </c>
      <c r="I23" s="5">
        <v>32.46</v>
      </c>
      <c r="J23" s="5">
        <v>58.08</v>
      </c>
    </row>
    <row r="24" spans="1:10" x14ac:dyDescent="0.3">
      <c r="A24" s="5" t="s">
        <v>414</v>
      </c>
      <c r="B24" s="5" t="s">
        <v>239</v>
      </c>
      <c r="C24" s="5">
        <v>420</v>
      </c>
      <c r="D24" s="5"/>
      <c r="F24" s="5" t="s">
        <v>640</v>
      </c>
      <c r="G24" s="5" t="s">
        <v>588</v>
      </c>
      <c r="H24" s="5">
        <v>34.950000000000003</v>
      </c>
      <c r="I24" s="5">
        <v>38.33</v>
      </c>
      <c r="J24" s="5">
        <v>73.28</v>
      </c>
    </row>
    <row r="26" spans="1:10" x14ac:dyDescent="0.3">
      <c r="A26" s="1" t="s">
        <v>66</v>
      </c>
      <c r="B26" s="2" t="s">
        <v>641</v>
      </c>
      <c r="I26" s="28" t="s">
        <v>642</v>
      </c>
      <c r="J26" s="29"/>
    </row>
    <row r="27" spans="1:10" x14ac:dyDescent="0.3">
      <c r="A27" s="5" t="s">
        <v>643</v>
      </c>
      <c r="B27" s="5" t="s">
        <v>146</v>
      </c>
      <c r="C27" s="5" t="s">
        <v>644</v>
      </c>
      <c r="D27" s="6" t="s">
        <v>645</v>
      </c>
      <c r="F27" s="32" t="s">
        <v>646</v>
      </c>
      <c r="G27" s="32"/>
      <c r="I27" s="33"/>
      <c r="J27" s="34"/>
    </row>
    <row r="28" spans="1:10" x14ac:dyDescent="0.3">
      <c r="A28" s="5" t="s">
        <v>618</v>
      </c>
      <c r="B28" s="5" t="s">
        <v>586</v>
      </c>
      <c r="C28" s="8">
        <v>42915</v>
      </c>
      <c r="D28" s="5"/>
      <c r="F28" s="5" t="s">
        <v>538</v>
      </c>
      <c r="G28" s="5" t="s">
        <v>249</v>
      </c>
    </row>
    <row r="29" spans="1:10" x14ac:dyDescent="0.3">
      <c r="A29" s="5" t="s">
        <v>647</v>
      </c>
      <c r="B29" s="5" t="s">
        <v>588</v>
      </c>
      <c r="C29" s="8">
        <v>44151</v>
      </c>
      <c r="D29" s="5"/>
      <c r="F29" s="5">
        <v>1</v>
      </c>
      <c r="G29" s="5" t="s">
        <v>648</v>
      </c>
    </row>
    <row r="30" spans="1:10" x14ac:dyDescent="0.3">
      <c r="A30" s="5" t="s">
        <v>624</v>
      </c>
      <c r="B30" s="5" t="s">
        <v>586</v>
      </c>
      <c r="C30" s="8">
        <v>42462</v>
      </c>
      <c r="D30" s="5"/>
      <c r="F30" s="5">
        <v>2</v>
      </c>
      <c r="G30" s="5" t="s">
        <v>649</v>
      </c>
    </row>
    <row r="31" spans="1:10" x14ac:dyDescent="0.3">
      <c r="A31" s="5" t="s">
        <v>627</v>
      </c>
      <c r="B31" s="5" t="s">
        <v>586</v>
      </c>
      <c r="C31" s="8">
        <v>43812</v>
      </c>
      <c r="D31" s="5"/>
      <c r="F31" s="5">
        <v>3</v>
      </c>
      <c r="G31" s="5" t="s">
        <v>650</v>
      </c>
    </row>
    <row r="32" spans="1:10" x14ac:dyDescent="0.3">
      <c r="A32" s="5" t="s">
        <v>630</v>
      </c>
      <c r="B32" s="5" t="s">
        <v>586</v>
      </c>
      <c r="C32" s="8">
        <v>44838</v>
      </c>
      <c r="D32" s="5"/>
      <c r="F32" s="5">
        <v>4</v>
      </c>
      <c r="G32" s="5" t="s">
        <v>651</v>
      </c>
    </row>
    <row r="33" spans="1:7" x14ac:dyDescent="0.3">
      <c r="A33" s="5" t="s">
        <v>652</v>
      </c>
      <c r="B33" s="5" t="s">
        <v>588</v>
      </c>
      <c r="C33" s="8">
        <v>44049</v>
      </c>
      <c r="D33" s="5"/>
      <c r="F33" s="5">
        <v>5</v>
      </c>
      <c r="G33" s="5" t="s">
        <v>653</v>
      </c>
    </row>
    <row r="34" spans="1:7" x14ac:dyDescent="0.3">
      <c r="A34" s="5" t="s">
        <v>654</v>
      </c>
      <c r="B34" s="5" t="s">
        <v>588</v>
      </c>
      <c r="C34" s="8">
        <v>43187</v>
      </c>
      <c r="D34" s="5"/>
      <c r="F34" s="5">
        <v>6</v>
      </c>
      <c r="G34" s="5" t="s">
        <v>655</v>
      </c>
    </row>
    <row r="35" spans="1:7" x14ac:dyDescent="0.3">
      <c r="A35" s="5" t="s">
        <v>656</v>
      </c>
      <c r="B35" s="5" t="s">
        <v>588</v>
      </c>
      <c r="C35" s="8">
        <v>44248</v>
      </c>
      <c r="D35" s="5"/>
      <c r="F35" s="5">
        <v>7</v>
      </c>
      <c r="G35" s="5" t="s">
        <v>657</v>
      </c>
    </row>
  </sheetData>
  <mergeCells count="6">
    <mergeCell ref="I12:J12"/>
    <mergeCell ref="A13:C13"/>
    <mergeCell ref="I13:J13"/>
    <mergeCell ref="I26:J26"/>
    <mergeCell ref="F27:G27"/>
    <mergeCell ref="I27:J2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실전A형</vt:lpstr>
      <vt:lpstr>실전B형</vt:lpstr>
      <vt:lpstr>실전C형</vt:lpstr>
      <vt:lpstr>실전D형</vt:lpstr>
      <vt:lpstr>실전E형</vt:lpstr>
      <vt:lpstr>실전F형</vt:lpstr>
      <vt:lpstr>실전G형</vt:lpstr>
      <vt:lpstr>실전H형</vt:lpstr>
      <vt:lpstr>실전I형</vt:lpstr>
      <vt:lpstr>실전J형</vt:lpstr>
      <vt:lpstr>23년상시01</vt:lpstr>
      <vt:lpstr>23년상시02</vt:lpstr>
      <vt:lpstr>23년상시03</vt:lpstr>
      <vt:lpstr>23년상시04</vt:lpstr>
      <vt:lpstr>22년상시01</vt:lpstr>
      <vt:lpstr>22년상시02</vt:lpstr>
      <vt:lpstr>22년상시03</vt:lpstr>
      <vt:lpstr>22년상시04</vt:lpstr>
      <vt:lpstr>21년상시01</vt:lpstr>
      <vt:lpstr>21년상시02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멀티미디어</cp:lastModifiedBy>
  <dcterms:created xsi:type="dcterms:W3CDTF">2023-05-11T11:13:59Z</dcterms:created>
  <dcterms:modified xsi:type="dcterms:W3CDTF">2026-09-04T04:07:43Z</dcterms:modified>
</cp:coreProperties>
</file>