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ungho Jin\Desktop\2025_기본서_컴활2급실기_학습자료_241127 update\03 기본모의고사\"/>
    </mc:Choice>
  </mc:AlternateContent>
  <xr:revisionPtr revIDLastSave="0" documentId="8_{7BFFB2EC-36DC-4A7F-9038-341DCFBC097B}" xr6:coauthVersionLast="47" xr6:coauthVersionMax="47" xr10:uidLastSave="{00000000-0000-0000-0000-000000000000}"/>
  <bookViews>
    <workbookView xWindow="-120" yWindow="-120" windowWidth="29040" windowHeight="15840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4" i="7"/>
  <c r="F27" i="5"/>
  <c r="D27" i="5"/>
  <c r="F22" i="5"/>
  <c r="D22" i="5"/>
  <c r="F13" i="5"/>
  <c r="D13" i="5"/>
  <c r="F7" i="5"/>
  <c r="F29" i="5" s="1"/>
  <c r="D7" i="5"/>
  <c r="F28" i="5"/>
  <c r="D28" i="5"/>
  <c r="F23" i="5"/>
  <c r="D23" i="5"/>
  <c r="F14" i="5"/>
  <c r="D14" i="5"/>
  <c r="F8" i="5"/>
  <c r="F30" i="5" s="1"/>
  <c r="D8" i="5"/>
  <c r="E31" i="4"/>
  <c r="E32" i="4"/>
  <c r="E33" i="4"/>
  <c r="E34" i="4"/>
  <c r="E35" i="4"/>
  <c r="E36" i="4"/>
  <c r="E37" i="4"/>
  <c r="E38" i="4"/>
  <c r="E30" i="4"/>
  <c r="J28" i="4"/>
  <c r="J27" i="4"/>
  <c r="E25" i="4"/>
  <c r="D25" i="4"/>
  <c r="J4" i="4"/>
  <c r="J5" i="4"/>
  <c r="J6" i="4"/>
  <c r="J7" i="4"/>
  <c r="J8" i="4"/>
  <c r="J9" i="4"/>
  <c r="J10" i="4"/>
  <c r="J11" i="4"/>
  <c r="J12" i="4"/>
  <c r="J3" i="4"/>
  <c r="C11" i="4"/>
  <c r="D11" i="4"/>
  <c r="B11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  <c r="D29" i="5" l="1"/>
  <c r="D30" i="5"/>
</calcChain>
</file>

<file path=xl/sharedStrings.xml><?xml version="1.0" encoding="utf-8"?>
<sst xmlns="http://schemas.openxmlformats.org/spreadsheetml/2006/main" count="440" uniqueCount="295">
  <si>
    <t>농산물표준규격</t>
    <phoneticPr fontId="1" type="noConversion"/>
  </si>
  <si>
    <t>[표1]</t>
  </si>
  <si>
    <t>납품현황</t>
  </si>
  <si>
    <t>납품일자</t>
  </si>
  <si>
    <t>업체명</t>
  </si>
  <si>
    <t>담당자</t>
  </si>
  <si>
    <t>납품수량</t>
  </si>
  <si>
    <t>5월3일</t>
  </si>
  <si>
    <t>유명상사</t>
  </si>
  <si>
    <t>김영식</t>
  </si>
  <si>
    <t>진성산업</t>
  </si>
  <si>
    <t>박상민</t>
  </si>
  <si>
    <t>5월10일</t>
  </si>
  <si>
    <t>국민상사</t>
  </si>
  <si>
    <t>이철호</t>
  </si>
  <si>
    <t>5월17일</t>
  </si>
  <si>
    <t>등급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</si>
  <si>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</si>
  <si>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</si>
  <si>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</si>
  <si>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</si>
  <si>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</si>
  <si>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</si>
  <si>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</si>
  <si>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</si>
  <si>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</si>
  <si>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</si>
  <si>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</si>
  <si>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</si>
  <si>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</si>
  <si>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</si>
  <si>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</si>
  <si>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</si>
  <si>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</si>
  <si>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</si>
  <si>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</si>
  <si>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</si>
  <si>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</si>
  <si>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</si>
  <si>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</si>
  <si>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</si>
  <si>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</si>
  <si>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</si>
  <si>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</si>
  <si>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</si>
  <si>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</si>
  <si>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</si>
  <si>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</si>
  <si>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</si>
  <si>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</si>
  <si>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</si>
  <si>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</si>
  <si>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</si>
  <si>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</si>
  <si>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</si>
  <si>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</si>
  <si>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</si>
  <si>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</si>
  <si>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</si>
  <si>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</si>
  <si>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</si>
  <si>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</si>
  <si>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</si>
  <si>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</si>
  <si>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</si>
  <si>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</si>
  <si>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</si>
  <si>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</si>
  <si>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</si>
  <si>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</si>
  <si>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</si>
  <si>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</si>
  <si>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</si>
  <si>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</si>
  <si>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</si>
  <si>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</si>
  <si>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</si>
  <si>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</si>
  <si>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</si>
  <si>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</si>
  <si>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</si>
  <si>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</si>
  <si>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</si>
  <si>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</si>
  <si>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</si>
  <si>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</si>
  <si>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</si>
  <si>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</si>
  <si>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</si>
  <si>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</si>
  <si>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</si>
  <si>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</si>
  <si>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</si>
  <si>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</si>
  <si>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</si>
  <si>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</si>
  <si>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</si>
  <si>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</si>
  <si>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</si>
  <si>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</si>
  <si>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</si>
  <si>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</si>
  <si>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</si>
  <si>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</si>
  <si>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</si>
  <si>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</si>
  <si>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</si>
  <si>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</si>
  <si>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</si>
  <si>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</si>
  <si>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</si>
  <si>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</si>
  <si>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</si>
  <si>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</si>
  <si>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</si>
  <si>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</si>
  <si>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</si>
  <si>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</si>
  <si>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</si>
  <si>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</si>
  <si>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</si>
  <si>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</si>
  <si>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</si>
  <si>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</si>
  <si>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</si>
  <si>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</si>
  <si>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</si>
  <si>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</si>
  <si>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</si>
  <si>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</si>
  <si>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</si>
  <si>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</si>
  <si>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</si>
  <si>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</si>
  <si>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</si>
  <si>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</si>
  <si>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</si>
  <si>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</si>
  <si>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</si>
  <si>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</si>
  <si>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</si>
  <si>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</si>
  <si>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</si>
  <si>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</si>
  <si>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</si>
  <si>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</si>
  <si>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</si>
  <si>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</si>
  <si>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</si>
  <si>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</si>
  <si>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</si>
  <si>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</si>
  <si>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</si>
  <si>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</si>
  <si>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</si>
  <si>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</si>
  <si>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</si>
  <si>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</si>
  <si>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</si>
  <si>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</si>
  <si>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</si>
  <si>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</si>
  <si>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</si>
  <si>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</si>
  <si>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</si>
  <si>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</si>
  <si>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</si>
  <si>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</si>
  <si>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</si>
  <si>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</si>
  <si>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</si>
  <si>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</si>
  <si>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</si>
  <si>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</si>
  <si>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</si>
  <si>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</si>
  <si>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</si>
  <si>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</si>
  <si>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</si>
  <si>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</si>
  <si>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</si>
  <si>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</si>
  <si>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</si>
  <si>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</si>
  <si>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</si>
  <si>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</si>
  <si>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</si>
  <si>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</si>
  <si>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</si>
  <si>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</si>
  <si>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</si>
  <si>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</si>
  <si>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</si>
  <si>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</si>
  <si>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</si>
  <si>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</si>
  <si>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</si>
  <si>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</si>
  <si>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</si>
  <si>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</si>
  <si>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</si>
  <si>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</si>
  <si>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</si>
  <si>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</si>
  <si>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</si>
  <si>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</si>
  <si>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</si>
  <si>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</si>
  <si>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</si>
  <si>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</si>
  <si>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</si>
  <si>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</si>
  <si>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</si>
  <si>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</si>
  <si>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</si>
  <si>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</si>
  <si>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</si>
  <si>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</si>
  <si>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</si>
  <si>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</si>
  <si>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</si>
  <si>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</si>
  <si>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</si>
  <si>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</si>
  <si>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</si>
  <si>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</si>
  <si>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</si>
  <si>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</si>
  <si>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</si>
  <si>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</si>
  <si>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</si>
  <si>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</si>
  <si>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</si>
  <si>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</si>
  <si>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</si>
  <si>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</si>
  <si>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</si>
  <si>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</si>
  <si>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</si>
  <si>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</si>
  <si>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</si>
  <si>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</si>
  <si>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</si>
  <si>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</si>
  <si>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</si>
  <si>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</si>
  <si>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</si>
  <si>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[표3] 2023년 제품 생산 및 보유현황</t>
    <phoneticPr fontId="1" type="noConversion"/>
  </si>
  <si>
    <t>품명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</si>
  <si>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</si>
  <si>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</si>
  <si>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</si>
  <si>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</si>
  <si>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</si>
  <si>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</si>
  <si>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포장재질</t>
    <phoneticPr fontId="1" type="noConversion"/>
  </si>
  <si>
    <t>C.C(Corrugated Cardboard)</t>
    <phoneticPr fontId="1" type="noConversion"/>
  </si>
  <si>
    <t>C.C</t>
    <phoneticPr fontId="1" type="noConversion"/>
  </si>
  <si>
    <t>P.E(Polyethlene)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</si>
  <si>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</si>
  <si>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</si>
  <si>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</si>
  <si>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</si>
  <si>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</si>
  <si>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</si>
  <si>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</si>
  <si>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</si>
  <si>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</si>
  <si>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</si>
  <si>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</si>
  <si>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</si>
  <si>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</si>
  <si>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</si>
  <si>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</si>
  <si>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</si>
  <si>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</si>
  <si>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</si>
  <si>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주소</t>
    <phoneticPr fontId="1" type="noConversion"/>
  </si>
  <si>
    <t>서초</t>
    <phoneticPr fontId="1" type="noConversion"/>
  </si>
  <si>
    <t>강남</t>
    <phoneticPr fontId="1" type="noConversion"/>
  </si>
  <si>
    <t>구매실적</t>
    <phoneticPr fontId="1" type="noConversion"/>
  </si>
  <si>
    <t>&gt;=1,000,000</t>
    <phoneticPr fontId="1" type="noConversion"/>
  </si>
  <si>
    <t>총합계</t>
  </si>
  <si>
    <t>전체 평균</t>
  </si>
  <si>
    <t>강남지역 요약</t>
  </si>
  <si>
    <t>강동지역 요약</t>
  </si>
  <si>
    <t>강북지역 요약</t>
  </si>
  <si>
    <t>강서지역 요약</t>
  </si>
  <si>
    <t>강남지역 평균</t>
  </si>
  <si>
    <t>강동지역 평균</t>
  </si>
  <si>
    <t>강북지역 평균</t>
  </si>
  <si>
    <t>강서지역 평균</t>
  </si>
  <si>
    <t>행 레이블</t>
  </si>
  <si>
    <t>열 레이블</t>
  </si>
  <si>
    <t>평균 : 결재금액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</si>
</sst>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mm&quot;월&quot;\ dd&quot;일&quot;"/>
    <numFmt numFmtId="179" formatCode="&quot;₩&quot;#,##0_);[Red]\(&quot;₩&quot;#,##0\)"/>
    <numFmt numFmtId="180" formatCode="##&quot;초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1" xfId="0" applyBorder="1">
      <alignment vertical="center"/>
    </xf>
    <xf numFmtId="180" fontId="0" fillId="0" borderId="1" xfId="0" applyNumberFormat="1" applyBorder="1" applyAlignment="1">
      <alignment horizontal="center" vertical="center"/>
    </xf>
    <xf numFmtId="179" fontId="0" fillId="0" borderId="1" xfId="0" applyNumberFormat="1" applyBorder="1">
      <alignment vertical="center"/>
    </xf>
    <xf numFmtId="10" fontId="0" fillId="0" borderId="1" xfId="0" applyNumberForma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28-42F8-B41C-E9FB42FAC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noFill/>
        <a:ln>
          <a:noFill/>
        </a:ln>
        <a:effectLst>
          <a:outerShdw blurRad="50800" dist="50800" dir="5400000" sx="6000" sy="6000" algn="ctr" rotWithShape="0">
            <a:srgbClr val="000000">
              <a:alpha val="43137"/>
            </a:srgbClr>
          </a:outerShdw>
        </a:effec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rotWithShape="1">
      <a:gsLst>
        <a:gs pos="0">
          <a:schemeClr val="accent2">
            <a:lumMod val="110000"/>
            <a:satMod val="105000"/>
            <a:tint val="67000"/>
          </a:schemeClr>
        </a:gs>
        <a:gs pos="50000">
          <a:schemeClr val="accent2">
            <a:lumMod val="105000"/>
            <a:satMod val="103000"/>
            <a:tint val="73000"/>
          </a:schemeClr>
        </a:gs>
        <a:gs pos="100000">
          <a:schemeClr val="accent2">
            <a:lumMod val="105000"/>
            <a:satMod val="109000"/>
            <a:tint val="81000"/>
          </a:schemeClr>
        </a:gs>
      </a:gsLst>
      <a:lin ang="5400000" scaled="0"/>
    </a:gradFill>
    <a:ln w="6350" cap="flat" cmpd="sng" algn="ctr">
      <a:solidFill>
        <a:schemeClr val="accent2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12</xdr:row>
          <xdr:rowOff>38100</xdr:rowOff>
        </xdr:from>
        <xdr:to>
          <xdr:col>8</xdr:col>
          <xdr:colOff>0</xdr:colOff>
          <xdr:row>13</xdr:row>
          <xdr:rowOff>171450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38100</xdr:colOff>
      <xdr:row>12</xdr:row>
      <xdr:rowOff>28575</xdr:rowOff>
    </xdr:from>
    <xdr:to>
      <xdr:col>9</xdr:col>
      <xdr:colOff>666750</xdr:colOff>
      <xdr:row>13</xdr:row>
      <xdr:rowOff>190500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FB2DD7A-D4A2-AE7D-B0F4-073AE38FE71B}"/>
            </a:ext>
          </a:extLst>
        </xdr:cNvPr>
        <xdr:cNvSpPr/>
      </xdr:nvSpPr>
      <xdr:spPr>
        <a:xfrm>
          <a:off x="6210300" y="2590800"/>
          <a:ext cx="628650" cy="37147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5B34B1F2-21A6-C921-8B80-10A927A421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oungho Jin" refreshedDate="45865.100158333335" createdVersion="8" refreshedVersion="8" minRefreshableVersion="3" recordCount="7" xr:uid="{6B9461CA-AC2D-454C-B21E-B30754CCE0F4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98C54B-0053-424A-82AB-4140211DAE8B}" name="피벗 테이블1" cacheId="4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outline="1" outlineData="1" multipleFieldFilters="0">
  <location ref="A18:H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7">
        <item x="3"/>
        <item x="1"/>
        <item x="5"/>
        <item x="0"/>
        <item x="2"/>
        <item x="4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평균 : 결재금액" fld="5" subtotal="average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H4" sqref="H4"/>
    </sheetView>
  </sheetViews>
  <sheetFormatPr defaultRowHeight="16.5" x14ac:dyDescent="0.3"/>
  <cols>
    <col min="2" max="2" width="24.875" bestFit="1" customWidth="1"/>
    <col min="4" max="6" width="9.125" bestFit="1" customWidth="1"/>
  </cols>
  <sheetData>
    <row r="1" spans="1:8" x14ac:dyDescent="0.3">
      <c r="A1" t="s">
        <v>0</v>
      </c>
    </row>
    <row r="3" spans="1:8" x14ac:dyDescent="0.3">
      <c r="A3" s="1" t="s">
        <v>248</v>
      </c>
      <c r="B3" s="1" t="s">
        <v>255</v>
      </c>
      <c r="C3" s="1" t="s">
        <v>259</v>
      </c>
      <c r="D3" s="1" t="s">
        <v>260</v>
      </c>
      <c r="E3" s="1" t="s">
        <v>261</v>
      </c>
      <c r="F3" s="1" t="s">
        <v>262</v>
      </c>
      <c r="G3" s="1" t="s">
        <v>263</v>
      </c>
      <c r="H3" s="1" t="s">
        <v>264</v>
      </c>
    </row>
    <row r="4" spans="1:8" x14ac:dyDescent="0.3">
      <c r="A4" s="1" t="s">
        <v>250</v>
      </c>
      <c r="B4" t="s">
        <v>256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3">
      <c r="A5" s="1" t="s">
        <v>251</v>
      </c>
      <c r="B5" t="s">
        <v>257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3">
      <c r="A6" s="1" t="s">
        <v>252</v>
      </c>
      <c r="B6" t="s">
        <v>258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3">
      <c r="A7" s="1" t="s">
        <v>253</v>
      </c>
      <c r="B7" t="s">
        <v>257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3">
      <c r="A8" s="1" t="s">
        <v>254</v>
      </c>
      <c r="B8" t="s">
        <v>257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abSelected="1" workbookViewId="0">
      <selection activeCell="K23" sqref="K23"/>
    </sheetView>
  </sheetViews>
  <sheetFormatPr defaultRowHeight="16.5" x14ac:dyDescent="0.3"/>
  <sheetData>
    <row r="1" spans="1:6" ht="20.25" x14ac:dyDescent="0.3">
      <c r="A1" s="11" t="s">
        <v>181</v>
      </c>
      <c r="B1" s="11"/>
      <c r="C1" s="11"/>
      <c r="D1" s="11"/>
      <c r="E1" s="11"/>
      <c r="F1" s="11"/>
    </row>
    <row r="3" spans="1:6" x14ac:dyDescent="0.3">
      <c r="A3" s="4" t="s">
        <v>155</v>
      </c>
      <c r="B3" s="4" t="s">
        <v>156</v>
      </c>
      <c r="C3" s="4" t="s">
        <v>157</v>
      </c>
      <c r="D3" s="4" t="s">
        <v>158</v>
      </c>
      <c r="E3" s="4" t="s">
        <v>159</v>
      </c>
      <c r="F3" s="4" t="s">
        <v>160</v>
      </c>
    </row>
    <row r="4" spans="1:6" x14ac:dyDescent="0.3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</row>
    <row r="5" spans="1:6" x14ac:dyDescent="0.3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</row>
    <row r="6" spans="1:6" x14ac:dyDescent="0.3">
      <c r="A6" s="4">
        <v>233030</v>
      </c>
      <c r="B6" s="4" t="s">
        <v>170</v>
      </c>
      <c r="C6" s="4" t="s">
        <v>165</v>
      </c>
      <c r="D6" s="4">
        <v>60</v>
      </c>
      <c r="E6" s="4">
        <v>100</v>
      </c>
      <c r="F6" s="4">
        <v>100</v>
      </c>
    </row>
    <row r="7" spans="1:6" x14ac:dyDescent="0.3">
      <c r="A7" s="4">
        <v>233014</v>
      </c>
      <c r="B7" s="4" t="s">
        <v>171</v>
      </c>
      <c r="C7" s="4" t="s">
        <v>165</v>
      </c>
      <c r="D7" s="4">
        <v>90</v>
      </c>
      <c r="E7" s="4">
        <v>90</v>
      </c>
      <c r="F7" s="4">
        <v>80</v>
      </c>
    </row>
    <row r="8" spans="1:6" x14ac:dyDescent="0.3">
      <c r="A8" s="4">
        <v>232020</v>
      </c>
      <c r="B8" s="4" t="s">
        <v>167</v>
      </c>
      <c r="C8" s="4" t="s">
        <v>168</v>
      </c>
      <c r="D8" s="4">
        <v>90</v>
      </c>
      <c r="E8" s="4">
        <v>50</v>
      </c>
      <c r="F8" s="4">
        <v>100</v>
      </c>
    </row>
    <row r="9" spans="1:6" x14ac:dyDescent="0.3">
      <c r="A9" s="4">
        <v>232030</v>
      </c>
      <c r="B9" s="4" t="s">
        <v>169</v>
      </c>
      <c r="C9" s="4" t="s">
        <v>168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A3" sqref="A3:G17"/>
    </sheetView>
  </sheetViews>
  <sheetFormatPr defaultRowHeight="16.5" x14ac:dyDescent="0.3"/>
  <cols>
    <col min="3" max="3" width="9.125" bestFit="1" customWidth="1"/>
    <col min="4" max="4" width="10.375" bestFit="1" customWidth="1"/>
    <col min="5" max="5" width="10.625" bestFit="1" customWidth="1"/>
    <col min="6" max="6" width="10.125" bestFit="1" customWidth="1"/>
    <col min="7" max="7" width="12.375" bestFit="1" customWidth="1"/>
  </cols>
  <sheetData>
    <row r="1" spans="1:7" ht="20.25" x14ac:dyDescent="0.3">
      <c r="A1" s="19" t="s">
        <v>182</v>
      </c>
      <c r="B1" s="19"/>
      <c r="C1" s="19"/>
      <c r="D1" s="19"/>
      <c r="E1" s="19"/>
      <c r="F1" s="19"/>
      <c r="G1" s="19"/>
    </row>
    <row r="2" spans="1:7" x14ac:dyDescent="0.3">
      <c r="G2" s="10" t="s">
        <v>183</v>
      </c>
    </row>
    <row r="3" spans="1:7" x14ac:dyDescent="0.3">
      <c r="A3" s="20" t="s">
        <v>184</v>
      </c>
      <c r="B3" s="20" t="s">
        <v>185</v>
      </c>
      <c r="C3" s="20" t="s">
        <v>203</v>
      </c>
      <c r="D3" s="20" t="s">
        <v>186</v>
      </c>
      <c r="E3" s="20" t="s">
        <v>187</v>
      </c>
      <c r="F3" s="20" t="s">
        <v>265</v>
      </c>
      <c r="G3" s="20" t="s">
        <v>188</v>
      </c>
    </row>
    <row r="4" spans="1:7" x14ac:dyDescent="0.3">
      <c r="A4" s="4" t="s">
        <v>189</v>
      </c>
      <c r="B4" s="21">
        <v>60</v>
      </c>
      <c r="C4" s="22">
        <v>906</v>
      </c>
      <c r="D4" s="22">
        <v>860</v>
      </c>
      <c r="E4" s="22">
        <v>585</v>
      </c>
      <c r="F4" s="22">
        <v>556</v>
      </c>
      <c r="G4" s="23">
        <v>0.38629999999999998</v>
      </c>
    </row>
    <row r="5" spans="1:7" x14ac:dyDescent="0.3">
      <c r="A5" s="4" t="s">
        <v>190</v>
      </c>
      <c r="B5" s="21">
        <v>60</v>
      </c>
      <c r="C5" s="22">
        <v>823</v>
      </c>
      <c r="D5" s="22">
        <v>781</v>
      </c>
      <c r="E5" s="22">
        <v>512</v>
      </c>
      <c r="F5" s="22">
        <v>486</v>
      </c>
      <c r="G5" s="23">
        <v>0.40939999999999999</v>
      </c>
    </row>
    <row r="6" spans="1:7" x14ac:dyDescent="0.3">
      <c r="A6" s="4" t="s">
        <v>191</v>
      </c>
      <c r="B6" s="21">
        <v>60</v>
      </c>
      <c r="C6" s="22">
        <v>1133</v>
      </c>
      <c r="D6" s="22">
        <v>1076</v>
      </c>
      <c r="E6" s="22">
        <v>684</v>
      </c>
      <c r="F6" s="22">
        <v>649</v>
      </c>
      <c r="G6" s="23">
        <v>0.42709999999999998</v>
      </c>
    </row>
    <row r="7" spans="1:7" x14ac:dyDescent="0.3">
      <c r="A7" s="4" t="s">
        <v>192</v>
      </c>
      <c r="B7" s="21">
        <v>60</v>
      </c>
      <c r="C7" s="22">
        <v>565</v>
      </c>
      <c r="D7" s="22">
        <v>536</v>
      </c>
      <c r="E7" s="22">
        <v>356</v>
      </c>
      <c r="F7" s="22">
        <v>338</v>
      </c>
      <c r="G7" s="23">
        <v>0.4017</v>
      </c>
    </row>
    <row r="8" spans="1:7" x14ac:dyDescent="0.3">
      <c r="A8" s="4" t="s">
        <v>193</v>
      </c>
      <c r="B8" s="21">
        <v>30</v>
      </c>
      <c r="C8" s="22">
        <v>1133</v>
      </c>
      <c r="D8" s="22">
        <v>1076</v>
      </c>
      <c r="E8" s="22">
        <v>684</v>
      </c>
      <c r="F8" s="22">
        <v>649</v>
      </c>
      <c r="G8" s="23">
        <v>0.42709999999999998</v>
      </c>
    </row>
    <row r="9" spans="1:7" x14ac:dyDescent="0.3">
      <c r="A9" s="4" t="s">
        <v>194</v>
      </c>
      <c r="B9" s="21">
        <v>30</v>
      </c>
      <c r="C9" s="22">
        <v>1133</v>
      </c>
      <c r="D9" s="22">
        <v>1076</v>
      </c>
      <c r="E9" s="22">
        <v>684</v>
      </c>
      <c r="F9" s="22">
        <v>649</v>
      </c>
      <c r="G9" s="23">
        <v>0.42709999999999998</v>
      </c>
    </row>
    <row r="10" spans="1:7" x14ac:dyDescent="0.3">
      <c r="A10" s="4" t="s">
        <v>195</v>
      </c>
      <c r="B10" s="21">
        <v>30</v>
      </c>
      <c r="C10" s="22">
        <v>823</v>
      </c>
      <c r="D10" s="22">
        <v>781</v>
      </c>
      <c r="E10" s="22">
        <v>512</v>
      </c>
      <c r="F10" s="22">
        <v>486</v>
      </c>
      <c r="G10" s="23">
        <v>0.40939999999999999</v>
      </c>
    </row>
    <row r="11" spans="1:7" x14ac:dyDescent="0.3">
      <c r="A11" s="4" t="s">
        <v>196</v>
      </c>
      <c r="B11" s="21">
        <v>45</v>
      </c>
      <c r="C11" s="22">
        <v>906</v>
      </c>
      <c r="D11" s="22">
        <v>860</v>
      </c>
      <c r="E11" s="22">
        <v>585</v>
      </c>
      <c r="F11" s="22">
        <v>556</v>
      </c>
      <c r="G11" s="23">
        <v>0.38629999999999998</v>
      </c>
    </row>
    <row r="12" spans="1:7" x14ac:dyDescent="0.3">
      <c r="A12" s="4" t="s">
        <v>197</v>
      </c>
      <c r="B12" s="21">
        <v>30</v>
      </c>
      <c r="C12" s="22">
        <v>1133</v>
      </c>
      <c r="D12" s="22">
        <v>1076</v>
      </c>
      <c r="E12" s="22">
        <v>684</v>
      </c>
      <c r="F12" s="22">
        <v>649</v>
      </c>
      <c r="G12" s="23">
        <v>0.42709999999999998</v>
      </c>
    </row>
    <row r="13" spans="1:7" x14ac:dyDescent="0.3">
      <c r="A13" s="4" t="s">
        <v>198</v>
      </c>
      <c r="B13" s="21">
        <v>45</v>
      </c>
      <c r="C13" s="22">
        <v>696</v>
      </c>
      <c r="D13" s="22">
        <v>661</v>
      </c>
      <c r="E13" s="22">
        <v>431</v>
      </c>
      <c r="F13" s="22">
        <v>409</v>
      </c>
      <c r="G13" s="23">
        <v>0.4123</v>
      </c>
    </row>
    <row r="14" spans="1:7" x14ac:dyDescent="0.3">
      <c r="A14" s="4" t="s">
        <v>199</v>
      </c>
      <c r="B14" s="21">
        <v>60</v>
      </c>
      <c r="C14" s="22">
        <v>1133</v>
      </c>
      <c r="D14" s="22">
        <v>1076</v>
      </c>
      <c r="E14" s="22">
        <v>684</v>
      </c>
      <c r="F14" s="22">
        <v>649</v>
      </c>
      <c r="G14" s="23">
        <v>0.42709999999999998</v>
      </c>
    </row>
    <row r="15" spans="1:7" x14ac:dyDescent="0.3">
      <c r="A15" s="4" t="s">
        <v>200</v>
      </c>
      <c r="B15" s="21">
        <v>30</v>
      </c>
      <c r="C15" s="22">
        <v>906</v>
      </c>
      <c r="D15" s="22">
        <v>860</v>
      </c>
      <c r="E15" s="22">
        <v>585</v>
      </c>
      <c r="F15" s="22">
        <v>556</v>
      </c>
      <c r="G15" s="23">
        <v>0.38629999999999998</v>
      </c>
    </row>
    <row r="16" spans="1:7" x14ac:dyDescent="0.3">
      <c r="A16" s="4" t="s">
        <v>201</v>
      </c>
      <c r="B16" s="21">
        <v>45</v>
      </c>
      <c r="C16" s="22">
        <v>1133</v>
      </c>
      <c r="D16" s="22">
        <v>1076</v>
      </c>
      <c r="E16" s="22">
        <v>684</v>
      </c>
      <c r="F16" s="22">
        <v>649</v>
      </c>
      <c r="G16" s="23">
        <v>0.42709999999999998</v>
      </c>
    </row>
    <row r="17" spans="1:7" x14ac:dyDescent="0.3">
      <c r="A17" s="4" t="s">
        <v>202</v>
      </c>
      <c r="B17" s="21">
        <v>45</v>
      </c>
      <c r="C17" s="22">
        <v>906</v>
      </c>
      <c r="D17" s="22">
        <v>860</v>
      </c>
      <c r="E17" s="22">
        <v>585</v>
      </c>
      <c r="F17" s="22">
        <v>556</v>
      </c>
      <c r="G17" s="23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B4" sqref="B4:B13"/>
    </sheetView>
  </sheetViews>
  <sheetFormatPr defaultRowHeight="16.5" x14ac:dyDescent="0.3"/>
  <cols>
    <col min="1" max="1" width="3.625" customWidth="1"/>
  </cols>
  <sheetData>
    <row r="2" spans="2:5" x14ac:dyDescent="0.3">
      <c r="B2" t="s">
        <v>204</v>
      </c>
    </row>
    <row r="4" spans="2:5" x14ac:dyDescent="0.3">
      <c r="B4" t="s">
        <v>266</v>
      </c>
      <c r="C4" t="s">
        <v>267</v>
      </c>
      <c r="D4" t="s">
        <v>268</v>
      </c>
      <c r="E4" t="s">
        <v>139</v>
      </c>
    </row>
    <row r="5" spans="2:5" x14ac:dyDescent="0.3">
      <c r="B5" t="s">
        <v>269</v>
      </c>
      <c r="C5">
        <v>500</v>
      </c>
      <c r="D5">
        <v>458</v>
      </c>
      <c r="E5">
        <v>42</v>
      </c>
    </row>
    <row r="6" spans="2:5" x14ac:dyDescent="0.3">
      <c r="B6" t="s">
        <v>270</v>
      </c>
      <c r="C6">
        <v>300</v>
      </c>
      <c r="D6">
        <v>255</v>
      </c>
      <c r="E6">
        <v>45</v>
      </c>
    </row>
    <row r="7" spans="2:5" x14ac:dyDescent="0.3">
      <c r="B7" t="s">
        <v>271</v>
      </c>
      <c r="C7">
        <v>250</v>
      </c>
      <c r="D7">
        <v>214</v>
      </c>
      <c r="E7">
        <v>36</v>
      </c>
    </row>
    <row r="8" spans="2:5" x14ac:dyDescent="0.3">
      <c r="B8" t="s">
        <v>272</v>
      </c>
      <c r="C8">
        <v>680</v>
      </c>
      <c r="D8">
        <v>621</v>
      </c>
      <c r="E8">
        <v>59</v>
      </c>
    </row>
    <row r="9" spans="2:5" x14ac:dyDescent="0.3">
      <c r="B9" t="s">
        <v>273</v>
      </c>
      <c r="C9">
        <v>1000</v>
      </c>
      <c r="D9">
        <v>875</v>
      </c>
      <c r="E9">
        <v>125</v>
      </c>
    </row>
    <row r="10" spans="2:5" x14ac:dyDescent="0.3">
      <c r="B10" t="s">
        <v>274</v>
      </c>
      <c r="C10">
        <v>350</v>
      </c>
      <c r="D10">
        <v>249</v>
      </c>
      <c r="E10">
        <v>101</v>
      </c>
    </row>
    <row r="11" spans="2:5" x14ac:dyDescent="0.3">
      <c r="B11" t="s">
        <v>275</v>
      </c>
      <c r="C11">
        <v>800</v>
      </c>
      <c r="D11">
        <v>756</v>
      </c>
      <c r="E11">
        <v>44</v>
      </c>
    </row>
    <row r="12" spans="2:5" x14ac:dyDescent="0.3">
      <c r="B12" t="s">
        <v>276</v>
      </c>
      <c r="C12">
        <v>850</v>
      </c>
      <c r="D12">
        <v>675</v>
      </c>
      <c r="E12">
        <v>175</v>
      </c>
    </row>
    <row r="13" spans="2:5" x14ac:dyDescent="0.3">
      <c r="B13" t="s">
        <v>249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D7" sqref="D7"/>
    </sheetView>
  </sheetViews>
  <sheetFormatPr defaultRowHeight="16.5" x14ac:dyDescent="0.3"/>
  <cols>
    <col min="1" max="1" width="9.125" bestFit="1" customWidth="1"/>
  </cols>
  <sheetData>
    <row r="1" spans="1:7" ht="20.25" x14ac:dyDescent="0.3">
      <c r="A1" s="11" t="s">
        <v>205</v>
      </c>
      <c r="B1" s="11"/>
      <c r="C1" s="11"/>
      <c r="D1" s="11"/>
      <c r="E1" s="11"/>
      <c r="F1" s="11"/>
      <c r="G1" s="11"/>
    </row>
    <row r="3" spans="1:7" x14ac:dyDescent="0.3">
      <c r="A3" s="4" t="s">
        <v>206</v>
      </c>
      <c r="B3" s="4" t="s">
        <v>156</v>
      </c>
      <c r="C3" s="4" t="s">
        <v>207</v>
      </c>
      <c r="D3" s="4" t="s">
        <v>208</v>
      </c>
      <c r="E3" s="4" t="s">
        <v>44</v>
      </c>
      <c r="F3" s="4" t="s">
        <v>209</v>
      </c>
      <c r="G3" s="4" t="s">
        <v>210</v>
      </c>
    </row>
    <row r="4" spans="1:7" x14ac:dyDescent="0.3">
      <c r="A4" s="4">
        <v>35201211</v>
      </c>
      <c r="B4" s="4" t="s">
        <v>211</v>
      </c>
      <c r="C4" s="4" t="s">
        <v>212</v>
      </c>
      <c r="D4" s="4" t="s">
        <v>213</v>
      </c>
      <c r="E4" s="4" t="s">
        <v>214</v>
      </c>
      <c r="F4" s="4">
        <v>80</v>
      </c>
      <c r="G4" s="4">
        <v>70</v>
      </c>
    </row>
    <row r="5" spans="1:7" hidden="1" x14ac:dyDescent="0.3">
      <c r="A5" s="4">
        <v>35201211</v>
      </c>
      <c r="B5" s="4" t="s">
        <v>54</v>
      </c>
      <c r="C5" s="4" t="s">
        <v>88</v>
      </c>
      <c r="D5" s="4" t="s">
        <v>215</v>
      </c>
      <c r="E5" s="4" t="s">
        <v>216</v>
      </c>
      <c r="F5" s="4">
        <v>50</v>
      </c>
      <c r="G5" s="4">
        <v>60</v>
      </c>
    </row>
    <row r="6" spans="1:7" hidden="1" x14ac:dyDescent="0.3">
      <c r="A6" s="4">
        <v>35201211</v>
      </c>
      <c r="B6" s="4" t="s">
        <v>217</v>
      </c>
      <c r="C6" s="4" t="s">
        <v>218</v>
      </c>
      <c r="D6" s="4" t="s">
        <v>219</v>
      </c>
      <c r="E6" s="4" t="s">
        <v>220</v>
      </c>
      <c r="F6" s="4">
        <v>85</v>
      </c>
      <c r="G6" s="4">
        <v>60</v>
      </c>
    </row>
    <row r="7" spans="1:7" x14ac:dyDescent="0.3">
      <c r="A7" s="4">
        <v>35201211</v>
      </c>
      <c r="B7" s="4" t="s">
        <v>221</v>
      </c>
      <c r="C7" s="4" t="s">
        <v>96</v>
      </c>
      <c r="D7" s="4" t="s">
        <v>222</v>
      </c>
      <c r="E7" s="4" t="s">
        <v>223</v>
      </c>
      <c r="F7" s="4">
        <v>80</v>
      </c>
      <c r="G7" s="4">
        <v>75</v>
      </c>
    </row>
    <row r="8" spans="1:7" hidden="1" x14ac:dyDescent="0.3">
      <c r="A8" s="4">
        <v>35201211</v>
      </c>
      <c r="B8" s="4" t="s">
        <v>224</v>
      </c>
      <c r="C8" s="4" t="s">
        <v>92</v>
      </c>
      <c r="D8" s="4" t="s">
        <v>225</v>
      </c>
      <c r="E8" s="4" t="s">
        <v>226</v>
      </c>
      <c r="F8" s="4">
        <v>50</v>
      </c>
      <c r="G8" s="4">
        <v>60</v>
      </c>
    </row>
    <row r="9" spans="1:7" hidden="1" x14ac:dyDescent="0.3">
      <c r="A9" s="4">
        <v>35201211</v>
      </c>
      <c r="B9" s="4" t="s">
        <v>227</v>
      </c>
      <c r="C9" s="4" t="s">
        <v>218</v>
      </c>
      <c r="D9" s="4" t="s">
        <v>215</v>
      </c>
      <c r="E9" s="4" t="s">
        <v>220</v>
      </c>
      <c r="F9" s="4">
        <v>45</v>
      </c>
      <c r="G9" s="4">
        <v>55</v>
      </c>
    </row>
    <row r="10" spans="1:7" x14ac:dyDescent="0.3">
      <c r="A10" s="4">
        <v>35201211</v>
      </c>
      <c r="B10" s="4" t="s">
        <v>228</v>
      </c>
      <c r="C10" s="4" t="s">
        <v>88</v>
      </c>
      <c r="D10" s="4" t="s">
        <v>229</v>
      </c>
      <c r="E10" s="4" t="s">
        <v>230</v>
      </c>
      <c r="F10" s="4">
        <v>90</v>
      </c>
      <c r="G10" s="4">
        <v>85</v>
      </c>
    </row>
    <row r="11" spans="1:7" hidden="1" x14ac:dyDescent="0.3">
      <c r="A11" s="4">
        <v>35201211</v>
      </c>
      <c r="B11" s="4" t="s">
        <v>231</v>
      </c>
      <c r="C11" s="4" t="s">
        <v>232</v>
      </c>
      <c r="D11" s="4" t="s">
        <v>233</v>
      </c>
      <c r="E11" s="4" t="s">
        <v>234</v>
      </c>
      <c r="F11" s="4">
        <v>45</v>
      </c>
      <c r="G11" s="4">
        <v>55</v>
      </c>
    </row>
    <row r="12" spans="1:7" hidden="1" x14ac:dyDescent="0.3">
      <c r="A12" s="4">
        <v>35201211</v>
      </c>
      <c r="B12" s="4" t="s">
        <v>235</v>
      </c>
      <c r="C12" s="4" t="s">
        <v>212</v>
      </c>
      <c r="D12" s="4" t="s">
        <v>215</v>
      </c>
      <c r="E12" s="4" t="s">
        <v>214</v>
      </c>
      <c r="F12" s="4">
        <v>95</v>
      </c>
      <c r="G12" s="4">
        <v>65</v>
      </c>
    </row>
    <row r="13" spans="1:7" hidden="1" x14ac:dyDescent="0.3">
      <c r="A13" s="4">
        <v>35201211</v>
      </c>
      <c r="B13" s="4" t="s">
        <v>236</v>
      </c>
      <c r="C13" s="4" t="s">
        <v>237</v>
      </c>
      <c r="D13" s="4" t="s">
        <v>219</v>
      </c>
      <c r="E13" s="4" t="s">
        <v>238</v>
      </c>
      <c r="F13" s="4">
        <v>70</v>
      </c>
      <c r="G13" s="4">
        <v>75</v>
      </c>
    </row>
    <row r="14" spans="1:7" hidden="1" x14ac:dyDescent="0.3">
      <c r="A14" s="4">
        <v>35201211</v>
      </c>
      <c r="B14" s="4" t="s">
        <v>239</v>
      </c>
      <c r="C14" s="4" t="s">
        <v>92</v>
      </c>
      <c r="D14" s="4" t="s">
        <v>215</v>
      </c>
      <c r="E14" s="4" t="s">
        <v>226</v>
      </c>
      <c r="F14" s="4">
        <v>80</v>
      </c>
      <c r="G14" s="4">
        <v>55</v>
      </c>
    </row>
    <row r="15" spans="1:7" hidden="1" x14ac:dyDescent="0.3">
      <c r="A15" s="4">
        <v>35201211</v>
      </c>
      <c r="B15" s="4" t="s">
        <v>240</v>
      </c>
      <c r="C15" s="4" t="s">
        <v>241</v>
      </c>
      <c r="D15" s="4" t="s">
        <v>233</v>
      </c>
      <c r="E15" s="4" t="s">
        <v>242</v>
      </c>
      <c r="F15" s="4">
        <v>50</v>
      </c>
      <c r="G15" s="4">
        <v>70</v>
      </c>
    </row>
    <row r="16" spans="1:7" hidden="1" x14ac:dyDescent="0.3">
      <c r="A16" s="4">
        <v>35201211</v>
      </c>
      <c r="B16" s="4" t="s">
        <v>243</v>
      </c>
      <c r="C16" s="4" t="s">
        <v>237</v>
      </c>
      <c r="D16" s="4" t="s">
        <v>213</v>
      </c>
      <c r="E16" s="4" t="s">
        <v>244</v>
      </c>
      <c r="F16" s="4">
        <v>60</v>
      </c>
      <c r="G16" s="4">
        <v>60</v>
      </c>
    </row>
    <row r="17" spans="1:7" hidden="1" x14ac:dyDescent="0.3">
      <c r="A17" s="4">
        <v>35201211</v>
      </c>
      <c r="B17" s="4" t="s">
        <v>245</v>
      </c>
      <c r="C17" s="4" t="s">
        <v>241</v>
      </c>
      <c r="D17" s="4" t="s">
        <v>229</v>
      </c>
      <c r="E17" s="4" t="s">
        <v>242</v>
      </c>
      <c r="F17" s="4">
        <v>75</v>
      </c>
      <c r="G17" s="4">
        <v>80</v>
      </c>
    </row>
    <row r="18" spans="1:7" x14ac:dyDescent="0.3">
      <c r="A18" s="4">
        <v>35201211</v>
      </c>
      <c r="B18" s="4" t="s">
        <v>246</v>
      </c>
      <c r="C18" s="4" t="s">
        <v>232</v>
      </c>
      <c r="D18" s="4" t="s">
        <v>215</v>
      </c>
      <c r="E18" s="4" t="s">
        <v>234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13" workbookViewId="0">
      <selection activeCell="I41" sqref="I41"/>
    </sheetView>
  </sheetViews>
  <sheetFormatPr defaultRowHeight="16.5" x14ac:dyDescent="0.3"/>
  <cols>
    <col min="2" max="2" width="10.75" customWidth="1"/>
    <col min="3" max="3" width="10.625" bestFit="1" customWidth="1"/>
    <col min="4" max="4" width="15" bestFit="1" customWidth="1"/>
    <col min="5" max="5" width="13.125" bestFit="1" customWidth="1"/>
  </cols>
  <sheetData>
    <row r="1" spans="1:10" x14ac:dyDescent="0.3">
      <c r="A1" s="2" t="s">
        <v>1</v>
      </c>
      <c r="B1" s="3" t="s">
        <v>2</v>
      </c>
      <c r="G1" s="2" t="s">
        <v>17</v>
      </c>
      <c r="H1" s="3" t="s">
        <v>18</v>
      </c>
    </row>
    <row r="2" spans="1:10" x14ac:dyDescent="0.3">
      <c r="A2" s="4" t="s">
        <v>3</v>
      </c>
      <c r="B2" s="4" t="s">
        <v>4</v>
      </c>
      <c r="C2" s="4" t="s">
        <v>5</v>
      </c>
      <c r="D2" s="4" t="s">
        <v>6</v>
      </c>
      <c r="G2" s="4" t="s">
        <v>19</v>
      </c>
      <c r="H2" s="4" t="s">
        <v>20</v>
      </c>
      <c r="I2" s="4" t="s">
        <v>21</v>
      </c>
      <c r="J2" s="5" t="s">
        <v>22</v>
      </c>
    </row>
    <row r="3" spans="1:10" x14ac:dyDescent="0.3">
      <c r="A3" s="4" t="s">
        <v>7</v>
      </c>
      <c r="B3" s="4" t="s">
        <v>8</v>
      </c>
      <c r="C3" s="4" t="s">
        <v>9</v>
      </c>
      <c r="D3" s="4">
        <v>850</v>
      </c>
      <c r="G3" s="4">
        <v>10238</v>
      </c>
      <c r="H3" s="4" t="s">
        <v>23</v>
      </c>
      <c r="I3" s="4" t="s">
        <v>24</v>
      </c>
      <c r="J3" s="4" t="str">
        <f>CHOOSE(LEFT(G3,1),"사회","과학","직업")</f>
        <v>사회</v>
      </c>
    </row>
    <row r="4" spans="1:10" x14ac:dyDescent="0.3">
      <c r="A4" s="4" t="s">
        <v>7</v>
      </c>
      <c r="B4" s="4" t="s">
        <v>10</v>
      </c>
      <c r="C4" s="4" t="s">
        <v>11</v>
      </c>
      <c r="D4" s="4">
        <v>500</v>
      </c>
      <c r="G4" s="4">
        <v>20472</v>
      </c>
      <c r="H4" s="4" t="s">
        <v>25</v>
      </c>
      <c r="I4" s="4" t="s">
        <v>26</v>
      </c>
      <c r="J4" s="4" t="str">
        <f t="shared" ref="J4:J12" si="0">CHOOSE(LEFT(G4,1),"사회","과학","직업")</f>
        <v>과학</v>
      </c>
    </row>
    <row r="5" spans="1:10" x14ac:dyDescent="0.3">
      <c r="A5" s="4" t="s">
        <v>12</v>
      </c>
      <c r="B5" s="4" t="s">
        <v>13</v>
      </c>
      <c r="C5" s="4" t="s">
        <v>14</v>
      </c>
      <c r="D5" s="4">
        <v>750</v>
      </c>
      <c r="G5" s="4">
        <v>10635</v>
      </c>
      <c r="H5" s="4" t="s">
        <v>27</v>
      </c>
      <c r="I5" s="4" t="s">
        <v>28</v>
      </c>
      <c r="J5" s="4" t="str">
        <f t="shared" si="0"/>
        <v>사회</v>
      </c>
    </row>
    <row r="6" spans="1:10" x14ac:dyDescent="0.3">
      <c r="A6" s="4" t="s">
        <v>12</v>
      </c>
      <c r="B6" s="4" t="s">
        <v>8</v>
      </c>
      <c r="C6" s="4" t="s">
        <v>9</v>
      </c>
      <c r="D6" s="4">
        <v>450</v>
      </c>
      <c r="G6" s="4">
        <v>30987</v>
      </c>
      <c r="H6" s="4" t="s">
        <v>29</v>
      </c>
      <c r="I6" s="4" t="s">
        <v>30</v>
      </c>
      <c r="J6" s="4" t="str">
        <f t="shared" si="0"/>
        <v>직업</v>
      </c>
    </row>
    <row r="7" spans="1:10" x14ac:dyDescent="0.3">
      <c r="A7" s="4" t="s">
        <v>15</v>
      </c>
      <c r="B7" s="4" t="s">
        <v>10</v>
      </c>
      <c r="C7" s="4" t="s">
        <v>11</v>
      </c>
      <c r="D7" s="4">
        <v>600</v>
      </c>
      <c r="G7" s="4">
        <v>20345</v>
      </c>
      <c r="H7" s="4" t="s">
        <v>31</v>
      </c>
      <c r="I7" s="4" t="s">
        <v>32</v>
      </c>
      <c r="J7" s="4" t="str">
        <f t="shared" si="0"/>
        <v>과학</v>
      </c>
    </row>
    <row r="8" spans="1:10" x14ac:dyDescent="0.3">
      <c r="A8" s="4" t="s">
        <v>15</v>
      </c>
      <c r="B8" s="4" t="s">
        <v>8</v>
      </c>
      <c r="C8" s="4" t="s">
        <v>9</v>
      </c>
      <c r="D8" s="4">
        <v>600</v>
      </c>
      <c r="G8" s="4">
        <v>10572</v>
      </c>
      <c r="H8" s="4" t="s">
        <v>33</v>
      </c>
      <c r="I8" s="4" t="s">
        <v>34</v>
      </c>
      <c r="J8" s="4" t="str">
        <f t="shared" si="0"/>
        <v>사회</v>
      </c>
    </row>
    <row r="9" spans="1:10" x14ac:dyDescent="0.3">
      <c r="G9" s="4">
        <v>30634</v>
      </c>
      <c r="H9" s="4" t="s">
        <v>35</v>
      </c>
      <c r="I9" s="4" t="s">
        <v>36</v>
      </c>
      <c r="J9" s="4" t="str">
        <f t="shared" si="0"/>
        <v>직업</v>
      </c>
    </row>
    <row r="10" spans="1:10" x14ac:dyDescent="0.3">
      <c r="A10" s="4" t="s">
        <v>4</v>
      </c>
      <c r="B10" s="4" t="s">
        <v>13</v>
      </c>
      <c r="C10" s="4" t="s">
        <v>8</v>
      </c>
      <c r="D10" s="4" t="s">
        <v>10</v>
      </c>
      <c r="G10" s="4">
        <v>20981</v>
      </c>
      <c r="H10" s="4" t="s">
        <v>37</v>
      </c>
      <c r="I10" s="4" t="s">
        <v>38</v>
      </c>
      <c r="J10" s="4" t="str">
        <f t="shared" si="0"/>
        <v>과학</v>
      </c>
    </row>
    <row r="11" spans="1:10" x14ac:dyDescent="0.3">
      <c r="A11" s="5" t="s">
        <v>16</v>
      </c>
      <c r="B11" s="4" t="str">
        <f>IF(COUNTIF($B$3:$B$8,B10)&gt;=2,"우수","일반")</f>
        <v>일반</v>
      </c>
      <c r="C11" s="4" t="str">
        <f t="shared" ref="C11:D11" si="1">IF(COUNTIF($B$3:$B$8,C10)&gt;=2,"우수","일반")</f>
        <v>우수</v>
      </c>
      <c r="D11" s="4" t="str">
        <f t="shared" si="1"/>
        <v>우수</v>
      </c>
      <c r="G11" s="4">
        <v>15820</v>
      </c>
      <c r="H11" s="4" t="s">
        <v>23</v>
      </c>
      <c r="I11" s="4" t="s">
        <v>39</v>
      </c>
      <c r="J11" s="4" t="str">
        <f t="shared" si="0"/>
        <v>사회</v>
      </c>
    </row>
    <row r="12" spans="1:10" x14ac:dyDescent="0.3">
      <c r="G12" s="4">
        <v>36854</v>
      </c>
      <c r="H12" s="4" t="s">
        <v>27</v>
      </c>
      <c r="I12" s="4" t="s">
        <v>40</v>
      </c>
      <c r="J12" s="4" t="str">
        <f t="shared" si="0"/>
        <v>직업</v>
      </c>
    </row>
    <row r="13" spans="1:10" x14ac:dyDescent="0.3">
      <c r="A13" s="2" t="s">
        <v>41</v>
      </c>
      <c r="B13" s="3" t="s">
        <v>42</v>
      </c>
    </row>
    <row r="14" spans="1:10" x14ac:dyDescent="0.3">
      <c r="A14" s="4" t="s">
        <v>43</v>
      </c>
      <c r="B14" s="4" t="s">
        <v>44</v>
      </c>
      <c r="C14" s="4" t="s">
        <v>45</v>
      </c>
      <c r="D14" s="4" t="s">
        <v>46</v>
      </c>
      <c r="E14" s="4" t="s">
        <v>47</v>
      </c>
      <c r="G14" s="2" t="s">
        <v>61</v>
      </c>
      <c r="H14" s="3" t="s">
        <v>62</v>
      </c>
    </row>
    <row r="15" spans="1:10" x14ac:dyDescent="0.3">
      <c r="A15" s="4" t="s">
        <v>48</v>
      </c>
      <c r="B15" s="4" t="s">
        <v>49</v>
      </c>
      <c r="C15" s="6">
        <v>700000</v>
      </c>
      <c r="D15" s="6">
        <v>700</v>
      </c>
      <c r="E15" s="6">
        <v>10</v>
      </c>
      <c r="G15" s="4" t="s">
        <v>21</v>
      </c>
      <c r="H15" s="4" t="s">
        <v>20</v>
      </c>
      <c r="I15" s="4" t="s">
        <v>63</v>
      </c>
      <c r="J15" s="4" t="s">
        <v>64</v>
      </c>
    </row>
    <row r="16" spans="1:10" x14ac:dyDescent="0.3">
      <c r="A16" s="4" t="s">
        <v>50</v>
      </c>
      <c r="B16" s="4" t="s">
        <v>51</v>
      </c>
      <c r="C16" s="6">
        <v>1600000</v>
      </c>
      <c r="D16" s="6">
        <v>3200</v>
      </c>
      <c r="E16" s="6">
        <v>15</v>
      </c>
      <c r="G16" s="4" t="s">
        <v>65</v>
      </c>
      <c r="H16" s="4" t="s">
        <v>66</v>
      </c>
      <c r="I16" s="4">
        <v>3</v>
      </c>
      <c r="J16" s="4">
        <v>76</v>
      </c>
    </row>
    <row r="17" spans="1:10" x14ac:dyDescent="0.3">
      <c r="A17" s="4" t="s">
        <v>52</v>
      </c>
      <c r="B17" s="4" t="s">
        <v>53</v>
      </c>
      <c r="C17" s="6">
        <v>600000</v>
      </c>
      <c r="D17" s="6">
        <v>600</v>
      </c>
      <c r="E17" s="6">
        <v>8</v>
      </c>
      <c r="G17" s="4" t="s">
        <v>67</v>
      </c>
      <c r="H17" s="4" t="s">
        <v>68</v>
      </c>
      <c r="I17" s="4">
        <v>2</v>
      </c>
      <c r="J17" s="4">
        <v>88</v>
      </c>
    </row>
    <row r="18" spans="1:10" x14ac:dyDescent="0.3">
      <c r="A18" s="4" t="s">
        <v>54</v>
      </c>
      <c r="B18" s="4" t="s">
        <v>53</v>
      </c>
      <c r="C18" s="6">
        <v>2200000</v>
      </c>
      <c r="D18" s="6">
        <v>4400</v>
      </c>
      <c r="E18" s="6">
        <v>25</v>
      </c>
      <c r="G18" s="4" t="s">
        <v>69</v>
      </c>
      <c r="H18" s="4" t="s">
        <v>70</v>
      </c>
      <c r="I18" s="4">
        <v>3</v>
      </c>
      <c r="J18" s="4">
        <v>90</v>
      </c>
    </row>
    <row r="19" spans="1:10" x14ac:dyDescent="0.3">
      <c r="A19" s="4" t="s">
        <v>55</v>
      </c>
      <c r="B19" s="4" t="s">
        <v>51</v>
      </c>
      <c r="C19" s="6">
        <v>500000</v>
      </c>
      <c r="D19" s="6">
        <v>500</v>
      </c>
      <c r="E19" s="6">
        <v>3</v>
      </c>
      <c r="G19" s="4" t="s">
        <v>71</v>
      </c>
      <c r="H19" s="4" t="s">
        <v>66</v>
      </c>
      <c r="I19" s="4">
        <v>2</v>
      </c>
      <c r="J19" s="4">
        <v>70</v>
      </c>
    </row>
    <row r="20" spans="1:10" x14ac:dyDescent="0.3">
      <c r="A20" s="4" t="s">
        <v>56</v>
      </c>
      <c r="B20" s="4" t="s">
        <v>51</v>
      </c>
      <c r="C20" s="6">
        <v>2800000</v>
      </c>
      <c r="D20" s="6">
        <v>8400</v>
      </c>
      <c r="E20" s="6">
        <v>9</v>
      </c>
      <c r="G20" s="4" t="s">
        <v>72</v>
      </c>
      <c r="H20" s="4" t="s">
        <v>70</v>
      </c>
      <c r="I20" s="4">
        <v>2</v>
      </c>
      <c r="J20" s="4">
        <v>70</v>
      </c>
    </row>
    <row r="21" spans="1:10" x14ac:dyDescent="0.3">
      <c r="A21" s="4" t="s">
        <v>57</v>
      </c>
      <c r="B21" s="4" t="s">
        <v>49</v>
      </c>
      <c r="C21" s="6">
        <v>300000</v>
      </c>
      <c r="D21" s="6">
        <v>0</v>
      </c>
      <c r="E21" s="6">
        <v>7</v>
      </c>
      <c r="G21" s="4" t="s">
        <v>73</v>
      </c>
      <c r="H21" s="4" t="s">
        <v>68</v>
      </c>
      <c r="I21" s="4">
        <v>2</v>
      </c>
      <c r="J21" s="4">
        <v>82</v>
      </c>
    </row>
    <row r="22" spans="1:10" x14ac:dyDescent="0.3">
      <c r="A22" s="4" t="s">
        <v>58</v>
      </c>
      <c r="B22" s="4" t="s">
        <v>53</v>
      </c>
      <c r="C22" s="6">
        <v>3200000</v>
      </c>
      <c r="D22" s="6">
        <v>9600</v>
      </c>
      <c r="E22" s="6">
        <v>24</v>
      </c>
      <c r="G22" s="4" t="s">
        <v>74</v>
      </c>
      <c r="H22" s="4" t="s">
        <v>66</v>
      </c>
      <c r="I22" s="4">
        <v>3</v>
      </c>
      <c r="J22" s="4">
        <v>50</v>
      </c>
    </row>
    <row r="23" spans="1:10" x14ac:dyDescent="0.3">
      <c r="G23" s="4" t="s">
        <v>75</v>
      </c>
      <c r="H23" s="4" t="s">
        <v>70</v>
      </c>
      <c r="I23" s="4">
        <v>3</v>
      </c>
      <c r="J23" s="4">
        <v>82</v>
      </c>
    </row>
    <row r="24" spans="1:10" x14ac:dyDescent="0.3">
      <c r="A24" s="4" t="s">
        <v>277</v>
      </c>
      <c r="B24" s="4" t="s">
        <v>280</v>
      </c>
      <c r="D24" s="5" t="s">
        <v>59</v>
      </c>
      <c r="E24" s="5" t="s">
        <v>60</v>
      </c>
      <c r="G24" s="4" t="s">
        <v>76</v>
      </c>
      <c r="H24" s="4" t="s">
        <v>70</v>
      </c>
      <c r="I24" s="4">
        <v>2</v>
      </c>
      <c r="J24" s="4">
        <v>75</v>
      </c>
    </row>
    <row r="25" spans="1:10" x14ac:dyDescent="0.3">
      <c r="A25" s="4" t="s">
        <v>278</v>
      </c>
      <c r="B25" s="4" t="s">
        <v>281</v>
      </c>
      <c r="D25" s="6">
        <f>DSUM(B14:E22,3,A24:B26)</f>
        <v>25600</v>
      </c>
      <c r="E25" s="6">
        <f>TRUNC(DAVERAGE(B14:E22,4,A24:B26),0)</f>
        <v>18</v>
      </c>
      <c r="G25" s="4" t="s">
        <v>77</v>
      </c>
      <c r="H25" s="4" t="s">
        <v>68</v>
      </c>
      <c r="I25" s="4">
        <v>3</v>
      </c>
      <c r="J25" s="4">
        <v>85</v>
      </c>
    </row>
    <row r="26" spans="1:10" x14ac:dyDescent="0.3">
      <c r="A26" s="4" t="s">
        <v>279</v>
      </c>
      <c r="B26" s="4" t="s">
        <v>281</v>
      </c>
    </row>
    <row r="27" spans="1:10" x14ac:dyDescent="0.3">
      <c r="G27" s="12" t="s">
        <v>78</v>
      </c>
      <c r="H27" s="12"/>
      <c r="I27" s="12"/>
      <c r="J27" s="4" t="str">
        <f>COUNTIFS(H15:H25,H18,I15:I25,I16) &amp; "명"</f>
        <v>2명</v>
      </c>
    </row>
    <row r="28" spans="1:10" x14ac:dyDescent="0.3">
      <c r="A28" s="2" t="s">
        <v>80</v>
      </c>
      <c r="B28" s="3" t="s">
        <v>81</v>
      </c>
      <c r="G28" s="12" t="s">
        <v>79</v>
      </c>
      <c r="H28" s="12"/>
      <c r="I28" s="12"/>
      <c r="J28" s="4" t="str">
        <f>SUMIFS(J16:J25,H16:H25,H18,I16:I25,I17) &amp; "점"</f>
        <v>145점</v>
      </c>
    </row>
    <row r="29" spans="1:10" x14ac:dyDescent="0.3">
      <c r="A29" s="4" t="s">
        <v>82</v>
      </c>
      <c r="B29" s="4" t="s">
        <v>83</v>
      </c>
      <c r="C29" s="4" t="s">
        <v>84</v>
      </c>
      <c r="D29" s="4" t="s">
        <v>85</v>
      </c>
      <c r="E29" s="5" t="s">
        <v>86</v>
      </c>
    </row>
    <row r="30" spans="1:10" x14ac:dyDescent="0.3">
      <c r="A30" s="4" t="s">
        <v>87</v>
      </c>
      <c r="B30" s="4" t="s">
        <v>88</v>
      </c>
      <c r="C30" s="6">
        <v>15000</v>
      </c>
      <c r="D30" s="4">
        <v>100</v>
      </c>
      <c r="E30" s="7">
        <f>VLOOKUP(MID(A30,4,1),$G$35:$H$38,2,FALSE)</f>
        <v>0.04</v>
      </c>
    </row>
    <row r="31" spans="1:10" x14ac:dyDescent="0.3">
      <c r="A31" s="4" t="s">
        <v>89</v>
      </c>
      <c r="B31" s="4" t="s">
        <v>88</v>
      </c>
      <c r="C31" s="6">
        <v>350000</v>
      </c>
      <c r="D31" s="4">
        <v>30</v>
      </c>
      <c r="E31" s="7">
        <f t="shared" ref="E31:E38" si="2">VLOOKUP(MID(A31,4,1),$G$35:$H$38,2,FALSE)</f>
        <v>0.03</v>
      </c>
    </row>
    <row r="32" spans="1:10" x14ac:dyDescent="0.3">
      <c r="A32" s="4" t="s">
        <v>90</v>
      </c>
      <c r="B32" s="4" t="s">
        <v>88</v>
      </c>
      <c r="C32" s="6">
        <v>200000</v>
      </c>
      <c r="D32" s="4">
        <v>50</v>
      </c>
      <c r="E32" s="7">
        <f t="shared" si="2"/>
        <v>0.05</v>
      </c>
    </row>
    <row r="33" spans="1:8" x14ac:dyDescent="0.3">
      <c r="A33" s="4" t="s">
        <v>91</v>
      </c>
      <c r="B33" s="4" t="s">
        <v>92</v>
      </c>
      <c r="C33" s="6">
        <v>20000</v>
      </c>
      <c r="D33" s="4">
        <v>110</v>
      </c>
      <c r="E33" s="7">
        <f t="shared" si="2"/>
        <v>0.04</v>
      </c>
    </row>
    <row r="34" spans="1:8" x14ac:dyDescent="0.3">
      <c r="A34" s="4" t="s">
        <v>93</v>
      </c>
      <c r="B34" s="4" t="s">
        <v>92</v>
      </c>
      <c r="C34" s="6">
        <v>320000</v>
      </c>
      <c r="D34" s="4">
        <v>40</v>
      </c>
      <c r="E34" s="7">
        <f t="shared" si="2"/>
        <v>0.03</v>
      </c>
      <c r="G34" s="13" t="s">
        <v>99</v>
      </c>
      <c r="H34" s="13"/>
    </row>
    <row r="35" spans="1:8" x14ac:dyDescent="0.3">
      <c r="A35" s="4" t="s">
        <v>94</v>
      </c>
      <c r="B35" s="4" t="s">
        <v>92</v>
      </c>
      <c r="C35" s="6">
        <v>250000</v>
      </c>
      <c r="D35" s="4">
        <v>40</v>
      </c>
      <c r="E35" s="7">
        <f t="shared" si="2"/>
        <v>0.05</v>
      </c>
      <c r="G35" s="4" t="s">
        <v>100</v>
      </c>
      <c r="H35" s="4" t="s">
        <v>86</v>
      </c>
    </row>
    <row r="36" spans="1:8" x14ac:dyDescent="0.3">
      <c r="A36" s="4" t="s">
        <v>95</v>
      </c>
      <c r="B36" s="4" t="s">
        <v>96</v>
      </c>
      <c r="C36" s="6">
        <v>25000</v>
      </c>
      <c r="D36" s="4">
        <v>90</v>
      </c>
      <c r="E36" s="7">
        <f t="shared" si="2"/>
        <v>0.04</v>
      </c>
      <c r="G36" s="4" t="s">
        <v>101</v>
      </c>
      <c r="H36" s="7">
        <v>0.03</v>
      </c>
    </row>
    <row r="37" spans="1:8" x14ac:dyDescent="0.3">
      <c r="A37" s="4" t="s">
        <v>97</v>
      </c>
      <c r="B37" s="4" t="s">
        <v>96</v>
      </c>
      <c r="C37" s="6">
        <v>300000</v>
      </c>
      <c r="D37" s="4">
        <v>35</v>
      </c>
      <c r="E37" s="7">
        <f t="shared" si="2"/>
        <v>0.03</v>
      </c>
      <c r="G37" s="4" t="s">
        <v>102</v>
      </c>
      <c r="H37" s="7">
        <v>0.04</v>
      </c>
    </row>
    <row r="38" spans="1:8" x14ac:dyDescent="0.3">
      <c r="A38" s="4" t="s">
        <v>98</v>
      </c>
      <c r="B38" s="4" t="s">
        <v>96</v>
      </c>
      <c r="C38" s="6">
        <v>230000</v>
      </c>
      <c r="D38" s="4">
        <v>30</v>
      </c>
      <c r="E38" s="7">
        <f t="shared" si="2"/>
        <v>0.05</v>
      </c>
      <c r="G38" s="4" t="s">
        <v>103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F19" sqref="F19"/>
    </sheetView>
  </sheetViews>
  <sheetFormatPr defaultRowHeight="16.5" outlineLevelRow="3" x14ac:dyDescent="0.3"/>
  <cols>
    <col min="1" max="1" width="9.875" bestFit="1" customWidth="1"/>
    <col min="4" max="4" width="13.125" bestFit="1" customWidth="1"/>
    <col min="5" max="5" width="15" bestFit="1" customWidth="1"/>
    <col min="6" max="6" width="13.125" bestFit="1" customWidth="1"/>
  </cols>
  <sheetData>
    <row r="1" spans="1:7" ht="20.25" x14ac:dyDescent="0.3">
      <c r="A1" s="11" t="s">
        <v>104</v>
      </c>
      <c r="B1" s="11"/>
      <c r="C1" s="11"/>
      <c r="D1" s="11"/>
      <c r="E1" s="11"/>
      <c r="F1" s="11"/>
      <c r="G1" s="11"/>
    </row>
    <row r="3" spans="1:7" x14ac:dyDescent="0.3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</row>
    <row r="4" spans="1:7" outlineLevel="3" x14ac:dyDescent="0.3">
      <c r="A4" s="8">
        <v>45295</v>
      </c>
      <c r="B4" s="4" t="s">
        <v>114</v>
      </c>
      <c r="C4" s="4" t="s">
        <v>115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3">
      <c r="A5" s="8">
        <v>45304</v>
      </c>
      <c r="B5" s="4" t="s">
        <v>116</v>
      </c>
      <c r="C5" s="4" t="s">
        <v>115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3">
      <c r="A6" s="8">
        <v>45308</v>
      </c>
      <c r="B6" s="4" t="s">
        <v>114</v>
      </c>
      <c r="C6" s="4" t="s">
        <v>115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3">
      <c r="A7" s="8"/>
      <c r="B7" s="4"/>
      <c r="C7" s="26" t="s">
        <v>288</v>
      </c>
      <c r="D7" s="4">
        <f>SUBTOTAL(1,D4:D6)</f>
        <v>5.666666666666667</v>
      </c>
      <c r="E7" s="4"/>
      <c r="F7" s="4">
        <f>SUBTOTAL(1,F4:F6)</f>
        <v>4</v>
      </c>
      <c r="G7" s="4"/>
    </row>
    <row r="8" spans="1:7" outlineLevel="1" x14ac:dyDescent="0.3">
      <c r="A8" s="8"/>
      <c r="B8" s="4"/>
      <c r="C8" s="26" t="s">
        <v>284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3">
      <c r="A9" s="8">
        <v>45300</v>
      </c>
      <c r="B9" s="4" t="s">
        <v>114</v>
      </c>
      <c r="C9" s="4" t="s">
        <v>118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3">
      <c r="A10" s="8">
        <v>45301</v>
      </c>
      <c r="B10" s="4" t="s">
        <v>112</v>
      </c>
      <c r="C10" s="4" t="s">
        <v>118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3">
      <c r="A11" s="8">
        <v>45308</v>
      </c>
      <c r="B11" s="4" t="s">
        <v>116</v>
      </c>
      <c r="C11" s="4" t="s">
        <v>118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3">
      <c r="A12" s="8">
        <v>45310</v>
      </c>
      <c r="B12" s="4" t="s">
        <v>114</v>
      </c>
      <c r="C12" s="4" t="s">
        <v>118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3">
      <c r="A13" s="8"/>
      <c r="B13" s="4"/>
      <c r="C13" s="26" t="s">
        <v>289</v>
      </c>
      <c r="D13" s="4">
        <f>SUBTOTAL(1,D9:D12)</f>
        <v>6.25</v>
      </c>
      <c r="E13" s="4"/>
      <c r="F13" s="4">
        <f>SUBTOTAL(1,F9:F12)</f>
        <v>4.25</v>
      </c>
      <c r="G13" s="4"/>
    </row>
    <row r="14" spans="1:7" outlineLevel="1" x14ac:dyDescent="0.3">
      <c r="A14" s="8"/>
      <c r="B14" s="4"/>
      <c r="C14" s="26" t="s">
        <v>285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3">
      <c r="A15" s="8">
        <v>45294</v>
      </c>
      <c r="B15" s="4" t="s">
        <v>112</v>
      </c>
      <c r="C15" s="4" t="s">
        <v>113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3">
      <c r="A16" s="8">
        <v>45296</v>
      </c>
      <c r="B16" s="4" t="s">
        <v>116</v>
      </c>
      <c r="C16" s="4" t="s">
        <v>113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3">
      <c r="A17" s="8">
        <v>45301</v>
      </c>
      <c r="B17" s="4" t="s">
        <v>116</v>
      </c>
      <c r="C17" s="4" t="s">
        <v>113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3">
      <c r="A18" s="8">
        <v>45303</v>
      </c>
      <c r="B18" s="4" t="s">
        <v>116</v>
      </c>
      <c r="C18" s="4" t="s">
        <v>113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3">
      <c r="A19" s="8">
        <v>45304</v>
      </c>
      <c r="B19" s="4" t="s">
        <v>114</v>
      </c>
      <c r="C19" s="4" t="s">
        <v>113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3">
      <c r="A20" s="8">
        <v>45310</v>
      </c>
      <c r="B20" s="4" t="s">
        <v>112</v>
      </c>
      <c r="C20" s="4" t="s">
        <v>113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3">
      <c r="A21" s="8">
        <v>45310</v>
      </c>
      <c r="B21" s="4" t="s">
        <v>116</v>
      </c>
      <c r="C21" s="4" t="s">
        <v>113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3">
      <c r="A22" s="8"/>
      <c r="B22" s="4"/>
      <c r="C22" s="26" t="s">
        <v>290</v>
      </c>
      <c r="D22" s="4">
        <f>SUBTOTAL(1,D15:D21)</f>
        <v>4.2857142857142856</v>
      </c>
      <c r="E22" s="4"/>
      <c r="F22" s="4">
        <f>SUBTOTAL(1,F15:F21)</f>
        <v>5.8571428571428568</v>
      </c>
      <c r="G22" s="4"/>
    </row>
    <row r="23" spans="1:7" outlineLevel="1" x14ac:dyDescent="0.3">
      <c r="A23" s="8"/>
      <c r="B23" s="4"/>
      <c r="C23" s="26" t="s">
        <v>286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3">
      <c r="A24" s="8">
        <v>45299</v>
      </c>
      <c r="B24" s="4" t="s">
        <v>112</v>
      </c>
      <c r="C24" s="4" t="s">
        <v>117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3">
      <c r="A25" s="8">
        <v>45302</v>
      </c>
      <c r="B25" s="4" t="s">
        <v>114</v>
      </c>
      <c r="C25" s="4" t="s">
        <v>117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3">
      <c r="A26" s="8">
        <v>45308</v>
      </c>
      <c r="B26" s="4" t="s">
        <v>112</v>
      </c>
      <c r="C26" s="4" t="s">
        <v>117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3">
      <c r="A27" s="24"/>
      <c r="B27" s="25"/>
      <c r="C27" s="27" t="s">
        <v>291</v>
      </c>
      <c r="D27" s="25">
        <f>SUBTOTAL(1,D24:D26)</f>
        <v>6.333333333333333</v>
      </c>
      <c r="E27" s="25"/>
      <c r="F27" s="25">
        <f>SUBTOTAL(1,F24:F26)</f>
        <v>6.666666666666667</v>
      </c>
      <c r="G27" s="25"/>
    </row>
    <row r="28" spans="1:7" outlineLevel="1" x14ac:dyDescent="0.3">
      <c r="A28" s="24"/>
      <c r="B28" s="25"/>
      <c r="C28" s="27" t="s">
        <v>287</v>
      </c>
      <c r="D28" s="25">
        <f>SUBTOTAL(9,D24:D26)</f>
        <v>19</v>
      </c>
      <c r="E28" s="25"/>
      <c r="F28" s="25">
        <f>SUBTOTAL(9,F24:F26)</f>
        <v>20</v>
      </c>
      <c r="G28" s="25"/>
    </row>
    <row r="29" spans="1:7" x14ac:dyDescent="0.3">
      <c r="A29" s="24"/>
      <c r="B29" s="25"/>
      <c r="C29" s="27" t="s">
        <v>283</v>
      </c>
      <c r="D29" s="25">
        <f>SUBTOTAL(1,D4:D26)</f>
        <v>5.3529411764705879</v>
      </c>
      <c r="E29" s="25"/>
      <c r="F29" s="25">
        <f>SUBTOTAL(1,F4:F26)</f>
        <v>5.2941176470588234</v>
      </c>
      <c r="G29" s="25"/>
    </row>
    <row r="30" spans="1:7" x14ac:dyDescent="0.3">
      <c r="A30" s="24"/>
      <c r="B30" s="25"/>
      <c r="C30" s="27" t="s">
        <v>282</v>
      </c>
      <c r="D30" s="25">
        <f>SUBTOTAL(9,D4:D26)</f>
        <v>91</v>
      </c>
      <c r="E30" s="25"/>
      <c r="F30" s="25">
        <f>SUBTOTAL(9,F4:F26)</f>
        <v>90</v>
      </c>
      <c r="G30" s="25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7"/>
  <sheetViews>
    <sheetView workbookViewId="0">
      <selection activeCell="E13" sqref="E13"/>
    </sheetView>
  </sheetViews>
  <sheetFormatPr defaultRowHeight="16.5" x14ac:dyDescent="0.3"/>
  <cols>
    <col min="1" max="1" width="15.25" bestFit="1" customWidth="1"/>
    <col min="2" max="2" width="11.875" bestFit="1" customWidth="1"/>
    <col min="3" max="5" width="10.5" bestFit="1" customWidth="1"/>
    <col min="6" max="7" width="12.375" bestFit="1" customWidth="1"/>
    <col min="8" max="8" width="10.875" bestFit="1" customWidth="1"/>
  </cols>
  <sheetData>
    <row r="1" spans="1:6" ht="20.25" x14ac:dyDescent="0.3">
      <c r="A1" s="11" t="s">
        <v>119</v>
      </c>
      <c r="B1" s="11"/>
      <c r="C1" s="11"/>
      <c r="D1" s="11"/>
      <c r="E1" s="11"/>
      <c r="F1" s="11"/>
    </row>
    <row r="3" spans="1:6" x14ac:dyDescent="0.3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125</v>
      </c>
    </row>
    <row r="4" spans="1:6" x14ac:dyDescent="0.3">
      <c r="A4" s="4" t="s">
        <v>126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3">
      <c r="A5" s="4" t="s">
        <v>127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3">
      <c r="A6" s="4" t="s">
        <v>128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3">
      <c r="A7" s="4" t="s">
        <v>129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3">
      <c r="A8" s="4" t="s">
        <v>130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3">
      <c r="A9" s="4" t="s">
        <v>131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3">
      <c r="A10" s="4" t="s">
        <v>132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8" x14ac:dyDescent="0.3">
      <c r="A18" s="28" t="s">
        <v>294</v>
      </c>
      <c r="B18" s="28" t="s">
        <v>293</v>
      </c>
    </row>
    <row r="19" spans="1:8" x14ac:dyDescent="0.3">
      <c r="A19" s="28" t="s">
        <v>292</v>
      </c>
      <c r="B19">
        <v>4</v>
      </c>
      <c r="C19">
        <v>11</v>
      </c>
      <c r="D19">
        <v>14</v>
      </c>
      <c r="E19">
        <v>15</v>
      </c>
      <c r="F19">
        <v>32</v>
      </c>
      <c r="G19">
        <v>35</v>
      </c>
      <c r="H19" t="s">
        <v>282</v>
      </c>
    </row>
    <row r="20" spans="1:8" x14ac:dyDescent="0.3">
      <c r="A20" s="29" t="s">
        <v>128</v>
      </c>
      <c r="B20" s="30"/>
      <c r="C20" s="30"/>
      <c r="D20" s="30"/>
      <c r="E20" s="30"/>
      <c r="F20" s="30">
        <v>1008000</v>
      </c>
      <c r="G20" s="30"/>
      <c r="H20" s="30">
        <v>1008000</v>
      </c>
    </row>
    <row r="21" spans="1:8" x14ac:dyDescent="0.3">
      <c r="A21" s="29" t="s">
        <v>130</v>
      </c>
      <c r="B21" s="30"/>
      <c r="C21" s="30"/>
      <c r="D21" s="30"/>
      <c r="E21" s="30">
        <v>498750</v>
      </c>
      <c r="F21" s="30"/>
      <c r="G21" s="30"/>
      <c r="H21" s="30">
        <v>498750</v>
      </c>
    </row>
    <row r="22" spans="1:8" x14ac:dyDescent="0.3">
      <c r="A22" s="29" t="s">
        <v>127</v>
      </c>
      <c r="B22" s="30"/>
      <c r="C22" s="30">
        <v>365750</v>
      </c>
      <c r="D22" s="30"/>
      <c r="E22" s="30"/>
      <c r="F22" s="30"/>
      <c r="G22" s="30"/>
      <c r="H22" s="30">
        <v>365750</v>
      </c>
    </row>
    <row r="23" spans="1:8" x14ac:dyDescent="0.3">
      <c r="A23" s="29" t="s">
        <v>129</v>
      </c>
      <c r="B23" s="30">
        <v>133000</v>
      </c>
      <c r="C23" s="30"/>
      <c r="D23" s="30"/>
      <c r="E23" s="30"/>
      <c r="F23" s="30"/>
      <c r="G23" s="30"/>
      <c r="H23" s="30">
        <v>133000</v>
      </c>
    </row>
    <row r="24" spans="1:8" x14ac:dyDescent="0.3">
      <c r="A24" s="29" t="s">
        <v>132</v>
      </c>
      <c r="B24" s="30"/>
      <c r="C24" s="30"/>
      <c r="D24" s="30">
        <v>465500</v>
      </c>
      <c r="E24" s="30"/>
      <c r="F24" s="30"/>
      <c r="G24" s="30"/>
      <c r="H24" s="30">
        <v>465500</v>
      </c>
    </row>
    <row r="25" spans="1:8" x14ac:dyDescent="0.3">
      <c r="A25" s="29" t="s">
        <v>126</v>
      </c>
      <c r="B25" s="30"/>
      <c r="C25" s="30"/>
      <c r="D25" s="30"/>
      <c r="E25" s="30">
        <v>498750</v>
      </c>
      <c r="F25" s="30"/>
      <c r="G25" s="30"/>
      <c r="H25" s="30">
        <v>498750</v>
      </c>
    </row>
    <row r="26" spans="1:8" x14ac:dyDescent="0.3">
      <c r="A26" s="29" t="s">
        <v>131</v>
      </c>
      <c r="B26" s="30"/>
      <c r="C26" s="30"/>
      <c r="D26" s="30"/>
      <c r="E26" s="30"/>
      <c r="F26" s="30"/>
      <c r="G26" s="30">
        <v>1102500</v>
      </c>
      <c r="H26" s="30">
        <v>1102500</v>
      </c>
    </row>
    <row r="27" spans="1:8" x14ac:dyDescent="0.3">
      <c r="A27" s="29" t="s">
        <v>282</v>
      </c>
      <c r="B27" s="30">
        <v>133000</v>
      </c>
      <c r="C27" s="30">
        <v>365750</v>
      </c>
      <c r="D27" s="30">
        <v>465500</v>
      </c>
      <c r="E27" s="30">
        <v>498750</v>
      </c>
      <c r="F27" s="30">
        <v>1008000</v>
      </c>
      <c r="G27" s="30">
        <v>1102500</v>
      </c>
      <c r="H27" s="30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workbookViewId="0">
      <selection activeCell="L29" sqref="L29"/>
    </sheetView>
  </sheetViews>
  <sheetFormatPr defaultRowHeight="16.5" x14ac:dyDescent="0.3"/>
  <cols>
    <col min="1" max="1" width="9.25" bestFit="1" customWidth="1"/>
    <col min="2" max="3" width="11.125" bestFit="1" customWidth="1"/>
  </cols>
  <sheetData>
    <row r="1" spans="1:7" ht="20.25" x14ac:dyDescent="0.3">
      <c r="A1" s="11" t="s">
        <v>133</v>
      </c>
      <c r="B1" s="11"/>
      <c r="C1" s="11"/>
      <c r="D1" s="11"/>
      <c r="E1" s="11"/>
      <c r="F1" s="11"/>
      <c r="G1" s="11"/>
    </row>
    <row r="3" spans="1:7" x14ac:dyDescent="0.3">
      <c r="A3" s="4" t="s">
        <v>134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  <c r="G3" s="4" t="s">
        <v>140</v>
      </c>
    </row>
    <row r="4" spans="1:7" x14ac:dyDescent="0.3">
      <c r="A4" s="4" t="s">
        <v>141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3">
      <c r="A5" s="4" t="s">
        <v>142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3">
      <c r="A6" s="4" t="s">
        <v>148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3">
      <c r="A7" s="4" t="s">
        <v>143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3">
      <c r="A8" s="4" t="s">
        <v>144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3">
      <c r="A9" s="4" t="s">
        <v>150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3">
      <c r="A10" s="4" t="s">
        <v>145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3">
      <c r="A11" s="4" t="s">
        <v>146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0.25" x14ac:dyDescent="0.3">
      <c r="A13" s="11" t="s">
        <v>151</v>
      </c>
      <c r="B13" s="11"/>
      <c r="C13" s="11"/>
      <c r="D13" s="11"/>
      <c r="E13" s="11"/>
      <c r="F13" s="11"/>
      <c r="G13" s="11"/>
    </row>
    <row r="15" spans="1:7" x14ac:dyDescent="0.3">
      <c r="A15" s="4" t="s">
        <v>134</v>
      </c>
      <c r="B15" s="4" t="s">
        <v>135</v>
      </c>
      <c r="C15" s="4" t="s">
        <v>136</v>
      </c>
      <c r="D15" s="4" t="s">
        <v>137</v>
      </c>
      <c r="E15" s="4" t="s">
        <v>138</v>
      </c>
      <c r="F15" s="4" t="s">
        <v>139</v>
      </c>
      <c r="G15" s="4" t="s">
        <v>140</v>
      </c>
    </row>
    <row r="16" spans="1:7" x14ac:dyDescent="0.3">
      <c r="A16" s="4" t="s">
        <v>146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3">
      <c r="A17" s="4" t="s">
        <v>143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3">
      <c r="A18" s="4" t="s">
        <v>147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3">
      <c r="A19" s="4" t="s">
        <v>142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3">
      <c r="A20" s="4" t="s">
        <v>141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3">
      <c r="A21" s="4" t="s">
        <v>149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3">
      <c r="A22" s="4" t="s">
        <v>145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3">
      <c r="A23" s="4" t="s">
        <v>144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0.25" x14ac:dyDescent="0.3">
      <c r="A25" s="11" t="s">
        <v>247</v>
      </c>
      <c r="B25" s="11"/>
      <c r="C25" s="11"/>
      <c r="D25" s="11"/>
      <c r="E25" s="11"/>
    </row>
    <row r="26" spans="1:7" x14ac:dyDescent="0.3">
      <c r="A26" s="4" t="s">
        <v>134</v>
      </c>
      <c r="B26" s="4" t="s">
        <v>136</v>
      </c>
      <c r="C26" s="4" t="s">
        <v>138</v>
      </c>
      <c r="D26" s="4" t="s">
        <v>139</v>
      </c>
      <c r="E26" s="4" t="s">
        <v>140</v>
      </c>
    </row>
    <row r="27" spans="1:7" x14ac:dyDescent="0.3">
      <c r="A27" s="4" t="s">
        <v>148</v>
      </c>
      <c r="B27" s="31">
        <v>3000</v>
      </c>
      <c r="C27" s="31">
        <v>500</v>
      </c>
      <c r="D27" s="31">
        <v>220</v>
      </c>
      <c r="E27" s="31">
        <v>3220</v>
      </c>
    </row>
    <row r="28" spans="1:7" x14ac:dyDescent="0.3">
      <c r="A28" s="4" t="s">
        <v>152</v>
      </c>
      <c r="B28" s="31">
        <v>6000</v>
      </c>
      <c r="C28" s="31">
        <v>80</v>
      </c>
      <c r="D28" s="31">
        <v>60</v>
      </c>
      <c r="E28" s="31">
        <v>5060</v>
      </c>
    </row>
    <row r="29" spans="1:7" x14ac:dyDescent="0.3">
      <c r="A29" s="4" t="s">
        <v>153</v>
      </c>
      <c r="B29" s="31">
        <v>4500</v>
      </c>
      <c r="C29" s="31">
        <v>300</v>
      </c>
      <c r="D29" s="31">
        <v>90</v>
      </c>
      <c r="E29" s="31">
        <v>4590</v>
      </c>
    </row>
    <row r="30" spans="1:7" x14ac:dyDescent="0.3">
      <c r="A30" s="4" t="s">
        <v>150</v>
      </c>
      <c r="B30" s="31">
        <v>3200</v>
      </c>
      <c r="C30" s="31">
        <v>500</v>
      </c>
      <c r="D30" s="31">
        <v>80</v>
      </c>
      <c r="E30" s="31">
        <v>3080</v>
      </c>
    </row>
  </sheetData>
  <dataConsolidate leftLabels="1" topLabels="1">
    <dataRefs count="1"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M11" sqref="M11"/>
    </sheetView>
  </sheetViews>
  <sheetFormatPr defaultRowHeight="16.5" x14ac:dyDescent="0.3"/>
  <sheetData>
    <row r="1" spans="1:10" ht="20.25" x14ac:dyDescent="0.3">
      <c r="A1" s="11" t="s">
        <v>154</v>
      </c>
      <c r="B1" s="11"/>
      <c r="C1" s="11"/>
      <c r="D1" s="11"/>
      <c r="E1" s="11"/>
      <c r="F1" s="11"/>
      <c r="G1" s="11"/>
      <c r="H1" s="11"/>
      <c r="I1" s="11"/>
      <c r="J1" s="11"/>
    </row>
    <row r="3" spans="1:10" x14ac:dyDescent="0.3">
      <c r="A3" s="32" t="s">
        <v>155</v>
      </c>
      <c r="B3" s="32" t="s">
        <v>156</v>
      </c>
      <c r="C3" s="32" t="s">
        <v>157</v>
      </c>
      <c r="D3" s="32" t="s">
        <v>158</v>
      </c>
      <c r="E3" s="32" t="s">
        <v>159</v>
      </c>
      <c r="F3" s="32" t="s">
        <v>160</v>
      </c>
      <c r="G3" s="32" t="s">
        <v>161</v>
      </c>
      <c r="H3" s="32" t="s">
        <v>162</v>
      </c>
      <c r="I3" s="32" t="s">
        <v>163</v>
      </c>
      <c r="J3" s="32" t="s">
        <v>164</v>
      </c>
    </row>
    <row r="4" spans="1:10" x14ac:dyDescent="0.3">
      <c r="A4" s="4">
        <v>233001</v>
      </c>
      <c r="B4" s="4" t="s">
        <v>48</v>
      </c>
      <c r="C4" s="4" t="s">
        <v>165</v>
      </c>
      <c r="D4" s="4">
        <v>60</v>
      </c>
      <c r="E4" s="4">
        <v>60</v>
      </c>
      <c r="F4" s="4">
        <v>90</v>
      </c>
      <c r="G4" s="4">
        <f>SUM(D4:F4)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3">
      <c r="A5" s="4">
        <v>233003</v>
      </c>
      <c r="B5" s="4" t="s">
        <v>166</v>
      </c>
      <c r="C5" s="4" t="s">
        <v>165</v>
      </c>
      <c r="D5" s="4">
        <v>50</v>
      </c>
      <c r="E5" s="4">
        <v>70</v>
      </c>
      <c r="F5" s="4">
        <v>90</v>
      </c>
      <c r="G5" s="4">
        <f t="shared" ref="G5:G9" si="0">SUM(D5:F5)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3">
      <c r="A6" s="4">
        <v>232020</v>
      </c>
      <c r="B6" s="4" t="s">
        <v>167</v>
      </c>
      <c r="C6" s="4" t="s">
        <v>168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3">
      <c r="A7" s="4">
        <v>232030</v>
      </c>
      <c r="B7" s="4" t="s">
        <v>169</v>
      </c>
      <c r="C7" s="4" t="s">
        <v>168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3">
      <c r="A8" s="4">
        <v>233030</v>
      </c>
      <c r="B8" s="4" t="s">
        <v>170</v>
      </c>
      <c r="C8" s="4" t="s">
        <v>165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3">
      <c r="A9" s="4">
        <v>233014</v>
      </c>
      <c r="B9" s="4" t="s">
        <v>171</v>
      </c>
      <c r="C9" s="4" t="s">
        <v>165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3">
      <c r="A10" s="14" t="s">
        <v>172</v>
      </c>
      <c r="B10" s="15"/>
      <c r="C10" s="16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17"/>
      <c r="J10" s="18"/>
    </row>
    <row r="12" spans="1:10" x14ac:dyDescent="0.3">
      <c r="A12" t="s">
        <v>173</v>
      </c>
    </row>
    <row r="13" spans="1:10" x14ac:dyDescent="0.3">
      <c r="A13" s="4" t="s">
        <v>174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3">
      <c r="A14" s="4" t="s">
        <v>175</v>
      </c>
      <c r="B14" s="4" t="s">
        <v>176</v>
      </c>
      <c r="C14" s="4" t="s">
        <v>177</v>
      </c>
      <c r="D14" s="4" t="s">
        <v>178</v>
      </c>
      <c r="E14" s="4" t="s">
        <v>179</v>
      </c>
      <c r="F14" s="4" t="s">
        <v>180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총점">
                <anchor moveWithCells="1" sizeWithCells="1">
                  <from>
                    <xdr:col>7</xdr:col>
                    <xdr:colOff>19050</xdr:colOff>
                    <xdr:row>12</xdr:row>
                    <xdr:rowOff>38100</xdr:rowOff>
                  </from>
                  <to>
                    <xdr:col>8</xdr:col>
                    <xdr:colOff>0</xdr:colOff>
                    <xdr:row>13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진병현</cp:lastModifiedBy>
  <dcterms:created xsi:type="dcterms:W3CDTF">2023-04-27T08:01:32Z</dcterms:created>
  <dcterms:modified xsi:type="dcterms:W3CDTF">2025-07-26T17:40:04Z</dcterms:modified>
</cp:coreProperties>
</file>