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수지\Desktop\"/>
    </mc:Choice>
  </mc:AlternateContent>
  <xr:revisionPtr revIDLastSave="0" documentId="13_ncr:1_{CA707F7C-BF2B-49D6-8426-C58D801C2398}" xr6:coauthVersionLast="47" xr6:coauthVersionMax="47" xr10:uidLastSave="{00000000-0000-0000-0000-000000000000}"/>
  <bookViews>
    <workbookView xWindow="-105" yWindow="0" windowWidth="14610" windowHeight="15585" xr2:uid="{E502D68E-918F-4A89-B8A4-C89B0C1EC621}"/>
  </bookViews>
  <sheets>
    <sheet name="제1작업" sheetId="1" r:id="rId1"/>
    <sheet name="제2작업" sheetId="2" r:id="rId2"/>
    <sheet name="제3작업" sheetId="3" r:id="rId3"/>
    <sheet name="제4작업" sheetId="5" r:id="rId4"/>
  </sheets>
  <definedNames>
    <definedName name="_xlnm._FilterDatabase" localSheetId="1" hidden="1">제2작업!$B$2:$H$10</definedName>
    <definedName name="_xlnm.Criteria" localSheetId="1">제2작업!$B$12:$C$14</definedName>
    <definedName name="_xlnm.Extract" localSheetId="1">제2작업!$B$18:$H$18</definedName>
    <definedName name="예매수량">제1작업!$H$5:$H$12</definedName>
  </definedNames>
  <calcPr calcId="18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<sst xmlns="http://schemas.openxmlformats.org/spreadsheetml/2006/main" count="132" uniqueCount="51">
  <si>
    <t>관리번호</t>
    <phoneticPr fontId="3" type="noConversion"/>
  </si>
  <si>
    <t>BPM-02</t>
    <phoneticPr fontId="3" type="noConversion"/>
  </si>
  <si>
    <t>JSM-03</t>
    <phoneticPr fontId="3" type="noConversion"/>
  </si>
  <si>
    <t>HJM-02</t>
    <phoneticPr fontId="3" type="noConversion"/>
  </si>
  <si>
    <t>LOM-03</t>
    <phoneticPr fontId="3" type="noConversion"/>
  </si>
  <si>
    <t>CHM-01</t>
    <phoneticPr fontId="3" type="noConversion"/>
  </si>
  <si>
    <t>AFM-03</t>
    <phoneticPr fontId="3" type="noConversion"/>
  </si>
  <si>
    <t>SGM-02</t>
    <phoneticPr fontId="3" type="noConversion"/>
  </si>
  <si>
    <t>GGM-02</t>
    <phoneticPr fontId="3" type="noConversion"/>
  </si>
  <si>
    <t>공연명</t>
    <phoneticPr fontId="3" type="noConversion"/>
  </si>
  <si>
    <t>세친구</t>
  </si>
  <si>
    <t>세친구</t>
    <phoneticPr fontId="3" type="noConversion"/>
  </si>
  <si>
    <t>캠핑 가는 날</t>
    <phoneticPr fontId="3" type="noConversion"/>
  </si>
  <si>
    <t>히스톨 보이즈</t>
    <phoneticPr fontId="3" type="noConversion"/>
  </si>
  <si>
    <t>꽃씨를 심는 우체부</t>
    <phoneticPr fontId="3" type="noConversion"/>
  </si>
  <si>
    <t>이야기 기계</t>
    <phoneticPr fontId="3" type="noConversion"/>
  </si>
  <si>
    <t>그림자가 사는 마을</t>
    <phoneticPr fontId="3" type="noConversion"/>
  </si>
  <si>
    <t>황금 물고기</t>
    <phoneticPr fontId="3" type="noConversion"/>
  </si>
  <si>
    <t>그리스</t>
    <phoneticPr fontId="3" type="noConversion"/>
  </si>
  <si>
    <t>공연장</t>
  </si>
  <si>
    <t>공연장</t>
    <phoneticPr fontId="3" type="noConversion"/>
  </si>
  <si>
    <t>아레나극장</t>
  </si>
  <si>
    <t>아레나극장</t>
    <phoneticPr fontId="3" type="noConversion"/>
  </si>
  <si>
    <t>동산아트센터</t>
  </si>
  <si>
    <t>동산아트센터</t>
    <phoneticPr fontId="3" type="noConversion"/>
  </si>
  <si>
    <t>블랙아트센터</t>
  </si>
  <si>
    <t>블랙아트센터</t>
    <phoneticPr fontId="3" type="noConversion"/>
  </si>
  <si>
    <t>관람등급</t>
    <phoneticPr fontId="3" type="noConversion"/>
  </si>
  <si>
    <t>7세 이상</t>
    <phoneticPr fontId="3" type="noConversion"/>
  </si>
  <si>
    <t>9세 이상</t>
    <phoneticPr fontId="3" type="noConversion"/>
  </si>
  <si>
    <t>15세 이상</t>
    <phoneticPr fontId="3" type="noConversion"/>
  </si>
  <si>
    <t>19세 이상</t>
    <phoneticPr fontId="3" type="noConversion"/>
  </si>
  <si>
    <t>3세 이상</t>
    <phoneticPr fontId="3" type="noConversion"/>
  </si>
  <si>
    <t>공연일</t>
  </si>
  <si>
    <t>공연일</t>
    <phoneticPr fontId="3" type="noConversion"/>
  </si>
  <si>
    <t>관람료
(단위:원)</t>
    <phoneticPr fontId="3" type="noConversion"/>
  </si>
  <si>
    <t>예매수량</t>
    <phoneticPr fontId="3" type="noConversion"/>
  </si>
  <si>
    <t>관람가능
좌석수</t>
    <phoneticPr fontId="3" type="noConversion"/>
  </si>
  <si>
    <t>예매순위</t>
    <phoneticPr fontId="3" type="noConversion"/>
  </si>
  <si>
    <t>아레나극장의 관람료(단위:원)평균</t>
    <phoneticPr fontId="3" type="noConversion"/>
  </si>
  <si>
    <t>예매수량이 평균 이상인 공연 개수</t>
    <phoneticPr fontId="3" type="noConversion"/>
  </si>
  <si>
    <t>최저 관람료(단위:원)</t>
    <phoneticPr fontId="3" type="noConversion"/>
  </si>
  <si>
    <t>&gt;=1000</t>
    <phoneticPr fontId="3" type="noConversion"/>
  </si>
  <si>
    <t>총합계</t>
  </si>
  <si>
    <t>4월</t>
  </si>
  <si>
    <t>5월</t>
  </si>
  <si>
    <t>6월</t>
  </si>
  <si>
    <t>개수 : 공연명</t>
  </si>
  <si>
    <t>평균 : 관람료
(단위:원)</t>
  </si>
  <si>
    <t>***</t>
  </si>
  <si>
    <t>*G*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</si>
</sst>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매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1" fontId="2" fillId="0" borderId="1" xfId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right" vertical="center"/>
    </xf>
    <xf numFmtId="41" fontId="2" fillId="0" borderId="1" xfId="1" applyFont="1" applyFill="1" applyBorder="1" applyAlignment="1">
      <alignment horizontal="right" vertical="center"/>
    </xf>
    <xf numFmtId="176" fontId="2" fillId="0" borderId="3" xfId="1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41" fontId="2" fillId="0" borderId="8" xfId="1" applyFont="1" applyFill="1" applyBorder="1" applyAlignment="1">
      <alignment horizontal="right" vertical="center"/>
    </xf>
    <xf numFmtId="176" fontId="2" fillId="0" borderId="9" xfId="1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41" fontId="2" fillId="0" borderId="24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41" fontId="2" fillId="0" borderId="11" xfId="1" applyFont="1" applyBorder="1" applyAlignment="1">
      <alignment horizontal="right" vertical="center"/>
    </xf>
    <xf numFmtId="176" fontId="2" fillId="0" borderId="11" xfId="1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41" fontId="2" fillId="0" borderId="16" xfId="1" applyFont="1" applyBorder="1" applyAlignment="1">
      <alignment horizontal="right" vertical="center"/>
    </xf>
    <xf numFmtId="176" fontId="2" fillId="0" borderId="16" xfId="1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17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33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0&quot;매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2400" b="1">
                <a:latin typeface="돋움" panose="020B0600000101010101" pitchFamily="50" charset="-127"/>
                <a:ea typeface="돋움" panose="020B0600000101010101" pitchFamily="50" charset="-127"/>
              </a:rPr>
              <a:t>아레나극장 및 동산아트센터 예매 현황</a:t>
            </a:r>
            <a:endParaRPr lang="ko-KR" sz="2400" b="1">
              <a:latin typeface="돋움" panose="020B0600000101010101" pitchFamily="50" charset="-127"/>
              <a:ea typeface="돋움" panose="020B0600000101010101" pitchFamily="50" charset="-127"/>
            </a:endParaRP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제1작업!$H$4</c:f>
              <c:strCache>
                <c:ptCount val="1"/>
                <c:pt idx="0">
                  <c:v>예매수량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97-4330-B833-9C294C30B4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(제1작업!$C$5:$C$7,제1작업!$C$9:$C$11)</c:f>
              <c:strCache>
                <c:ptCount val="6"/>
                <c:pt idx="0">
                  <c:v>세친구</c:v>
                </c:pt>
                <c:pt idx="1">
                  <c:v>캠핑 가는 날</c:v>
                </c:pt>
                <c:pt idx="2">
                  <c:v>히스톨 보이즈</c:v>
                </c:pt>
                <c:pt idx="3">
                  <c:v>이야기 기계</c:v>
                </c:pt>
                <c:pt idx="4">
                  <c:v>그림자가 사는 마을</c:v>
                </c:pt>
                <c:pt idx="5">
                  <c:v>황금 물고기</c:v>
                </c:pt>
              </c:strCache>
            </c:strRef>
          </c:cat>
          <c:val>
            <c:numRef>
              <c:f>(제1작업!$H$5:$H$7,제1작업!$H$9:$H$11)</c:f>
              <c:numCache>
                <c:formatCode>#,##0"매"</c:formatCode>
                <c:ptCount val="6"/>
                <c:pt idx="0">
                  <c:v>667</c:v>
                </c:pt>
                <c:pt idx="1">
                  <c:v>1954</c:v>
                </c:pt>
                <c:pt idx="2">
                  <c:v>705</c:v>
                </c:pt>
                <c:pt idx="3">
                  <c:v>598</c:v>
                </c:pt>
                <c:pt idx="4">
                  <c:v>521</c:v>
                </c:pt>
                <c:pt idx="5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97-4330-B833-9C294C30B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31115616"/>
        <c:axId val="431120896"/>
      </c:barChart>
      <c:lineChart>
        <c:grouping val="standard"/>
        <c:varyColors val="0"/>
        <c:ser>
          <c:idx val="0"/>
          <c:order val="0"/>
          <c:tx>
            <c:v>관람료(단위:원)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1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cat>
            <c:strRef>
              <c:f>(제1작업!$C$5:$C$7,제1작업!$C$9:$C$11)</c:f>
              <c:strCache>
                <c:ptCount val="6"/>
                <c:pt idx="0">
                  <c:v>세친구</c:v>
                </c:pt>
                <c:pt idx="1">
                  <c:v>캠핑 가는 날</c:v>
                </c:pt>
                <c:pt idx="2">
                  <c:v>히스톨 보이즈</c:v>
                </c:pt>
                <c:pt idx="3">
                  <c:v>이야기 기계</c:v>
                </c:pt>
                <c:pt idx="4">
                  <c:v>그림자가 사는 마을</c:v>
                </c:pt>
                <c:pt idx="5">
                  <c:v>황금 물고기</c:v>
                </c:pt>
              </c:strCache>
            </c:strRef>
          </c:cat>
          <c:val>
            <c:numRef>
              <c:f>(제1작업!$G$5:$G$7,제1작업!$G$9:$G$11)</c:f>
              <c:numCache>
                <c:formatCode>_(* #,##0_);_(* \(#,##0\);_(* "-"_);_(@_)</c:formatCode>
                <c:ptCount val="6"/>
                <c:pt idx="0">
                  <c:v>30000</c:v>
                </c:pt>
                <c:pt idx="1">
                  <c:v>70000</c:v>
                </c:pt>
                <c:pt idx="2">
                  <c:v>60000</c:v>
                </c:pt>
                <c:pt idx="3">
                  <c:v>30000</c:v>
                </c:pt>
                <c:pt idx="4">
                  <c:v>66000</c:v>
                </c:pt>
                <c:pt idx="5">
                  <c:v>90000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7-4330-B833-9C294C30B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113696"/>
        <c:axId val="431112736"/>
      </c:lineChart>
      <c:catAx>
        <c:axId val="43111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31120896"/>
        <c:crosses val="autoZero"/>
        <c:auto val="1"/>
        <c:lblAlgn val="ctr"/>
        <c:lblOffset val="100"/>
        <c:noMultiLvlLbl val="0"/>
      </c:catAx>
      <c:valAx>
        <c:axId val="43112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&quot;매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31115616"/>
        <c:crosses val="autoZero"/>
        <c:crossBetween val="between"/>
        <c:majorUnit val="300"/>
      </c:valAx>
      <c:valAx>
        <c:axId val="431112736"/>
        <c:scaling>
          <c:orientation val="minMax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31113696"/>
        <c:crosses val="max"/>
        <c:crossBetween val="between"/>
        <c:majorUnit val="15000"/>
      </c:valAx>
      <c:catAx>
        <c:axId val="43111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111273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96A6BE3-FD50-41FE-870E-0CB9CE1F9843}">
  <sheetPr/>
  <sheetViews>
    <sheetView zoomScale="9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66674</xdr:rowOff>
    </xdr:from>
    <xdr:to>
      <xdr:col>6</xdr:col>
      <xdr:colOff>542925</xdr:colOff>
      <xdr:row>2</xdr:row>
      <xdr:rowOff>323849</xdr:rowOff>
    </xdr:to>
    <xdr:sp macro="" textlink="">
      <xdr:nvSpPr>
        <xdr:cNvPr id="2" name="순서도: 저장 데이터 1">
          <a:extLst>
            <a:ext uri="{FF2B5EF4-FFF2-40B4-BE49-F238E27FC236}">
              <a16:creationId xmlns:a16="http://schemas.microsoft.com/office/drawing/2014/main" id="{0BDC48DF-3D78-18C4-CB02-EE8AC5C2A910}"/>
            </a:ext>
          </a:extLst>
        </xdr:cNvPr>
        <xdr:cNvSpPr/>
      </xdr:nvSpPr>
      <xdr:spPr>
        <a:xfrm>
          <a:off x="104775" y="66674"/>
          <a:ext cx="5286375" cy="600075"/>
        </a:xfrm>
        <a:prstGeom prst="flowChartOnlineStorage">
          <a:avLst/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연극 예매 현황</a:t>
          </a:r>
        </a:p>
      </xdr:txBody>
    </xdr:sp>
    <xdr:clientData/>
  </xdr:twoCellAnchor>
  <xdr:twoCellAnchor editAs="oneCell">
    <xdr:from>
      <xdr:col>7</xdr:col>
      <xdr:colOff>9525</xdr:colOff>
      <xdr:row>0</xdr:row>
      <xdr:rowOff>47626</xdr:rowOff>
    </xdr:from>
    <xdr:to>
      <xdr:col>10</xdr:col>
      <xdr:colOff>676274</xdr:colOff>
      <xdr:row>2</xdr:row>
      <xdr:rowOff>381000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2E01D5F1-2C37-4C5C-FA72-C69FF1018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47626"/>
          <a:ext cx="2724149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4395" cy="6075947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CC23641-A41D-84EE-DA9F-9AD32EA1F32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0.38385</cdr:x>
      <cdr:y>0.18109</cdr:y>
    </cdr:from>
    <cdr:to>
      <cdr:x>0.528</cdr:x>
      <cdr:y>0.25599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C7D1B4CF-CB80-A0F8-F47C-7E0AAF138D58}"/>
            </a:ext>
          </a:extLst>
        </cdr:cNvPr>
        <cdr:cNvSpPr/>
      </cdr:nvSpPr>
      <cdr:spPr>
        <a:xfrm xmlns:a="http://schemas.openxmlformats.org/drawingml/2006/main">
          <a:off x="3567630" y="1100296"/>
          <a:ext cx="1339787" cy="455089"/>
        </a:xfrm>
        <a:prstGeom xmlns:a="http://schemas.openxmlformats.org/drawingml/2006/main" prst="wedgeRoundRectCallout">
          <a:avLst>
            <a:gd name="adj1" fmla="val -84984"/>
            <a:gd name="adj2" fmla="val -50000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최다 예매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수지" refreshedDate="45799.598093749999" createdVersion="8" refreshedVersion="8" minRefreshableVersion="3" recordCount="8" xr:uid="{EBE49828-C178-42F4-AE3D-05AA242C695B}">
  <cacheSource type="worksheet">
    <worksheetSource ref="B4:J12" sheet="제1작업"/>
  </cacheSource>
  <cacheFields count="10">
    <cacheField name="관리번호" numFmtId="0">
      <sharedItems/>
    </cacheField>
    <cacheField name="공연명" numFmtId="0">
      <sharedItems/>
    </cacheField>
    <cacheField name="공연장" numFmtId="0">
      <sharedItems count="3">
        <s v="아레나극장"/>
        <s v="동산아트센터"/>
        <s v="블랙아트센터"/>
      </sharedItems>
    </cacheField>
    <cacheField name="관람등급" numFmtId="0">
      <sharedItems/>
    </cacheField>
    <cacheField name="공연일" numFmtId="14">
      <sharedItems containsSemiMixedTypes="0" containsNonDate="0" containsDate="1" containsString="0" minDate="2022-04-18T00:00:00" maxDate="2022-06-28T00:00:00" count="8">
        <d v="2022-05-10T00:00:00"/>
        <d v="2022-05-05T00:00:00"/>
        <d v="2022-06-08T00:00:00"/>
        <d v="2022-04-18T00:00:00"/>
        <d v="2022-04-26T00:00:00"/>
        <d v="2022-05-06T00:00:00"/>
        <d v="2022-04-30T00:00:00"/>
        <d v="2022-06-27T00:00:00"/>
      </sharedItems>
      <fieldGroup par="9"/>
    </cacheField>
    <cacheField name="관람료_x000a_(단위:원)" numFmtId="41">
      <sharedItems containsSemiMixedTypes="0" containsString="0" containsNumber="1" containsInteger="1" minValue="30000" maxValue="90000"/>
    </cacheField>
    <cacheField name="예매수량" numFmtId="176">
      <sharedItems containsSemiMixedTypes="0" containsString="0" containsNumber="1" containsInteger="1" minValue="521" maxValue="2752"/>
    </cacheField>
    <cacheField name="관람가능_x000a_좌석수" numFmtId="0">
      <sharedItems containsSemiMixedTypes="0" containsString="0" containsNumber="1" containsInteger="1" minValue="1000" maxValue="3000"/>
    </cacheField>
    <cacheField name="예매순위" numFmtId="0">
      <sharedItems containsMixedTypes="1" containsNumber="1" containsInteger="1" minValue="1" maxValue="3"/>
    </cacheField>
    <cacheField name="개월(공연일)" numFmtId="0" databaseField="0">
      <fieldGroup base="4">
        <rangePr groupBy="months" startDate="2022-04-18T00:00:00" endDate="2022-06-28T00:00:00"/>
        <groupItems count="14">
          <s v="&lt;2022-04-18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2-06-2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BPM-02"/>
    <s v="세친구"/>
    <x v="0"/>
    <s v="7세 이상"/>
    <x v="0"/>
    <n v="30000"/>
    <n v="667"/>
    <n v="2000"/>
    <s v=""/>
  </r>
  <r>
    <s v="JSM-03"/>
    <s v="캠핑 가는 날"/>
    <x v="1"/>
    <s v="9세 이상"/>
    <x v="1"/>
    <n v="70000"/>
    <n v="1954"/>
    <n v="3000"/>
    <n v="2"/>
  </r>
  <r>
    <s v="HJM-02"/>
    <s v="히스톨 보이즈"/>
    <x v="0"/>
    <s v="15세 이상"/>
    <x v="2"/>
    <n v="60000"/>
    <n v="705"/>
    <n v="2000"/>
    <s v=""/>
  </r>
  <r>
    <s v="LOM-03"/>
    <s v="꽃씨를 심는 우체부"/>
    <x v="2"/>
    <s v="19세 이상"/>
    <x v="3"/>
    <n v="80000"/>
    <n v="2752"/>
    <n v="3000"/>
    <n v="1"/>
  </r>
  <r>
    <s v="CHM-01"/>
    <s v="이야기 기계"/>
    <x v="1"/>
    <s v="3세 이상"/>
    <x v="4"/>
    <n v="30000"/>
    <n v="598"/>
    <n v="1000"/>
    <s v=""/>
  </r>
  <r>
    <s v="AFM-03"/>
    <s v="그림자가 사는 마을"/>
    <x v="1"/>
    <s v="9세 이상"/>
    <x v="5"/>
    <n v="66000"/>
    <n v="521"/>
    <n v="3000"/>
    <s v=""/>
  </r>
  <r>
    <s v="SGM-02"/>
    <s v="황금 물고기"/>
    <x v="0"/>
    <s v="15세 이상"/>
    <x v="6"/>
    <n v="90000"/>
    <n v="800"/>
    <n v="2000"/>
    <s v=""/>
  </r>
  <r>
    <s v="GGM-02"/>
    <s v="그리스"/>
    <x v="2"/>
    <s v="19세 이상"/>
    <x v="7"/>
    <n v="50000"/>
    <n v="1719"/>
    <n v="200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F655A5-FCBB-45DC-95A9-F8C355DB0F5B}" name="피벗 테이블1" cacheId="0" applyNumberFormats="0" applyBorderFormats="0" applyFontFormats="0" applyPatternFormats="0" applyAlignmentFormats="0" applyWidthHeightFormats="1" dataCaption="값" missingCaption="***" updatedVersion="8" minRefreshableVersion="3" useAutoFormatting="1" colGrandTotals="0" itemPrintTitles="1" mergeItem="1" createdVersion="8" indent="0" outline="1" outlineData="1" multipleFieldFilters="0" rowHeaderCaption="공연일" colHeaderCaption="공연장">
  <location ref="B2:H8" firstHeaderRow="1" firstDataRow="3" firstDataCol="1"/>
  <pivotFields count="10">
    <pivotField showAll="0"/>
    <pivotField dataField="1" showAll="0"/>
    <pivotField axis="axisCol" showAll="0" sortType="descending">
      <items count="4">
        <item x="0"/>
        <item x="2"/>
        <item x="1"/>
        <item t="default"/>
      </items>
    </pivotField>
    <pivotField showAll="0"/>
    <pivotField numFmtId="14" showAll="0">
      <items count="9">
        <item x="3"/>
        <item x="4"/>
        <item x="6"/>
        <item x="1"/>
        <item x="5"/>
        <item x="0"/>
        <item x="2"/>
        <item x="7"/>
        <item t="default"/>
      </items>
    </pivotField>
    <pivotField dataField="1" numFmtId="41" showAll="0"/>
    <pivotField numFmtId="176" showAll="0"/>
    <pivotField showAll="0"/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9"/>
  </rowFields>
  <rowItems count="4">
    <i>
      <x v="4"/>
    </i>
    <i>
      <x v="5"/>
    </i>
    <i>
      <x v="6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공연명" fld="1" subtotal="count" baseField="0" baseItem="0"/>
    <dataField name="평균 : 관람료_x000a_(단위:원)" fld="5" subtotal="average" baseField="0" baseItem="0" numFmtId="41"/>
  </dataFields>
  <formats count="6">
    <format dxfId="5">
      <pivotArea collapsedLevelsAreSubtotals="1" fieldPosition="0">
        <references count="1">
          <reference field="9" count="3">
            <x v="4"/>
            <x v="5"/>
            <x v="6"/>
          </reference>
        </references>
      </pivotArea>
    </format>
    <format dxfId="4">
      <pivotArea dataOnly="0" labelOnly="1" fieldPosition="0">
        <references count="1">
          <reference field="9" count="3">
            <x v="4"/>
            <x v="5"/>
            <x v="6"/>
          </reference>
        </references>
      </pivotArea>
    </format>
    <format dxfId="3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9" count="1">
            <x v="5"/>
          </reference>
        </references>
      </pivotArea>
    </format>
    <format dxfId="2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1"/>
          </reference>
          <reference field="9" count="1">
            <x v="5"/>
          </reference>
        </references>
      </pivotArea>
    </format>
    <format dxfId="1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9" count="1">
            <x v="6"/>
          </reference>
        </references>
      </pivotArea>
    </format>
    <format dxfId="0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2"/>
          </reference>
          <reference field="9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DBB4D8-144C-482F-AC09-254A1EDC8F64}" name="표1" displayName="표1" ref="B18:H22" totalsRowShown="0" headerRowDxfId="16" headerRowBorderDxfId="15" tableBorderDxfId="14" totalsRowBorderDxfId="13">
  <autoFilter ref="B18:H22" xr:uid="{ACDBB4D8-144C-482F-AC09-254A1EDC8F64}"/>
  <tableColumns count="7">
    <tableColumn id="1" xr3:uid="{98178AF5-22C5-4136-A4C1-E90CEE64FD1D}" name="관리번호" dataDxfId="12"/>
    <tableColumn id="2" xr3:uid="{7703203A-5974-4212-9E43-393EE9FFACB3}" name="공연명" dataDxfId="11"/>
    <tableColumn id="3" xr3:uid="{50D0E863-9320-46C3-83E2-697EAA080D4C}" name="공연장" dataDxfId="10"/>
    <tableColumn id="4" xr3:uid="{8325EF5B-96BF-471D-8B05-CA7DA0FFD58E}" name="관람등급" dataDxfId="9"/>
    <tableColumn id="5" xr3:uid="{11BEE601-AB02-4AFC-90BE-E8D1385162FF}" name="공연일" dataDxfId="8"/>
    <tableColumn id="6" xr3:uid="{17F13F35-D189-4D9A-AC13-EE36A524819B}" name="관람료_x000a_(단위:원)" dataDxfId="7" dataCellStyle="쉼표 [0]"/>
    <tableColumn id="7" xr3:uid="{C5183A25-5C7D-42BA-A8A3-D950A2932760}" name="예매수량" dataDxfId="6" dataCellStyle="쉼표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7D4E2-9596-4603-950B-20820FA631AA}">
  <dimension ref="B3:O17"/>
  <sheetViews>
    <sheetView tabSelected="1" workbookViewId="0">
      <selection activeCell="E26" sqref="E26"/>
    </sheetView>
  </sheetViews>
  <sheetFormatPr defaultRowHeight="13.5" x14ac:dyDescent="0.3"/>
  <cols>
    <col min="1" max="1" width="1.625" style="1" customWidth="1"/>
    <col min="2" max="2" width="9" style="1"/>
    <col min="3" max="3" width="18.625" style="1" bestFit="1" customWidth="1"/>
    <col min="4" max="4" width="13" style="1" bestFit="1" customWidth="1"/>
    <col min="5" max="5" width="9.75" style="1" bestFit="1" customWidth="1"/>
    <col min="6" max="6" width="11.625" style="1" bestFit="1" customWidth="1"/>
    <col min="7" max="16384" width="9" style="1"/>
  </cols>
  <sheetData>
    <row r="3" spans="2:15" ht="33" customHeight="1" thickBot="1" x14ac:dyDescent="0.35"/>
    <row r="4" spans="2:15" ht="33.75" customHeight="1" thickBot="1" x14ac:dyDescent="0.35">
      <c r="B4" s="32" t="s">
        <v>0</v>
      </c>
      <c r="C4" s="33" t="s">
        <v>9</v>
      </c>
      <c r="D4" s="33" t="s">
        <v>20</v>
      </c>
      <c r="E4" s="33" t="s">
        <v>27</v>
      </c>
      <c r="F4" s="33" t="s">
        <v>34</v>
      </c>
      <c r="G4" s="34" t="s">
        <v>35</v>
      </c>
      <c r="H4" s="33" t="s">
        <v>36</v>
      </c>
      <c r="I4" s="34" t="s">
        <v>37</v>
      </c>
      <c r="J4" s="35" t="s">
        <v>38</v>
      </c>
    </row>
    <row r="5" spans="2:15" ht="17.25" customHeight="1" x14ac:dyDescent="0.3">
      <c r="B5" s="37" t="s">
        <v>1</v>
      </c>
      <c r="C5" s="38" t="s">
        <v>11</v>
      </c>
      <c r="D5" s="38" t="s">
        <v>22</v>
      </c>
      <c r="E5" s="38" t="s">
        <v>28</v>
      </c>
      <c r="F5" s="39">
        <v>44691</v>
      </c>
      <c r="G5" s="40">
        <v>30000</v>
      </c>
      <c r="H5" s="41">
        <v>667</v>
      </c>
      <c r="I5" s="38">
        <f>RIGHT(B5,1)*1000</f>
        <v>2000</v>
      </c>
      <c r="J5" s="42" t="str">
        <f t="shared" ref="J5:J12" si="0">IF(_xlfn.RANK.EQ(H5,예매수량,0)&lt;=3,_xlfn.RANK.EQ(H5,예매수량,0),"")</f>
        <v/>
      </c>
    </row>
    <row r="6" spans="2:15" ht="16.5" customHeight="1" x14ac:dyDescent="0.3">
      <c r="B6" s="26" t="s">
        <v>2</v>
      </c>
      <c r="C6" s="2" t="s">
        <v>12</v>
      </c>
      <c r="D6" s="2" t="s">
        <v>24</v>
      </c>
      <c r="E6" s="2" t="s">
        <v>29</v>
      </c>
      <c r="F6" s="3">
        <v>44686</v>
      </c>
      <c r="G6" s="4">
        <v>70000</v>
      </c>
      <c r="H6" s="7">
        <v>1954</v>
      </c>
      <c r="I6" s="2">
        <f t="shared" ref="I6:I12" si="1">RIGHT(B6,1)*1000</f>
        <v>3000</v>
      </c>
      <c r="J6" s="27">
        <f t="shared" si="0"/>
        <v>2</v>
      </c>
    </row>
    <row r="7" spans="2:15" ht="17.25" customHeight="1" x14ac:dyDescent="0.3">
      <c r="B7" s="26" t="s">
        <v>3</v>
      </c>
      <c r="C7" s="2" t="s">
        <v>13</v>
      </c>
      <c r="D7" s="2" t="s">
        <v>22</v>
      </c>
      <c r="E7" s="2" t="s">
        <v>30</v>
      </c>
      <c r="F7" s="3">
        <v>44720</v>
      </c>
      <c r="G7" s="4">
        <v>60000</v>
      </c>
      <c r="H7" s="7">
        <v>705</v>
      </c>
      <c r="I7" s="2">
        <f t="shared" si="1"/>
        <v>2000</v>
      </c>
      <c r="J7" s="27" t="str">
        <f t="shared" si="0"/>
        <v/>
      </c>
    </row>
    <row r="8" spans="2:15" ht="15.75" customHeight="1" x14ac:dyDescent="0.3">
      <c r="B8" s="26" t="s">
        <v>4</v>
      </c>
      <c r="C8" s="2" t="s">
        <v>14</v>
      </c>
      <c r="D8" s="2" t="s">
        <v>26</v>
      </c>
      <c r="E8" s="2" t="s">
        <v>31</v>
      </c>
      <c r="F8" s="3">
        <v>44669</v>
      </c>
      <c r="G8" s="4">
        <v>80000</v>
      </c>
      <c r="H8" s="7">
        <v>2752</v>
      </c>
      <c r="I8" s="2">
        <f t="shared" si="1"/>
        <v>3000</v>
      </c>
      <c r="J8" s="27">
        <f t="shared" si="0"/>
        <v>1</v>
      </c>
    </row>
    <row r="9" spans="2:15" ht="16.5" customHeight="1" x14ac:dyDescent="0.3">
      <c r="B9" s="26" t="s">
        <v>5</v>
      </c>
      <c r="C9" s="2" t="s">
        <v>15</v>
      </c>
      <c r="D9" s="2" t="s">
        <v>24</v>
      </c>
      <c r="E9" s="2" t="s">
        <v>32</v>
      </c>
      <c r="F9" s="3">
        <v>44677</v>
      </c>
      <c r="G9" s="4">
        <v>30000</v>
      </c>
      <c r="H9" s="7">
        <v>598</v>
      </c>
      <c r="I9" s="2">
        <f t="shared" si="1"/>
        <v>1000</v>
      </c>
      <c r="J9" s="27" t="str">
        <f t="shared" si="0"/>
        <v/>
      </c>
    </row>
    <row r="10" spans="2:15" ht="15" customHeight="1" x14ac:dyDescent="0.3">
      <c r="B10" s="26" t="s">
        <v>6</v>
      </c>
      <c r="C10" s="2" t="s">
        <v>16</v>
      </c>
      <c r="D10" s="2" t="s">
        <v>24</v>
      </c>
      <c r="E10" s="2" t="s">
        <v>29</v>
      </c>
      <c r="F10" s="3">
        <v>44687</v>
      </c>
      <c r="G10" s="4">
        <v>66000</v>
      </c>
      <c r="H10" s="7">
        <v>521</v>
      </c>
      <c r="I10" s="2">
        <f t="shared" si="1"/>
        <v>3000</v>
      </c>
      <c r="J10" s="27" t="str">
        <f t="shared" si="0"/>
        <v/>
      </c>
    </row>
    <row r="11" spans="2:15" ht="18" customHeight="1" x14ac:dyDescent="0.3">
      <c r="B11" s="26" t="s">
        <v>7</v>
      </c>
      <c r="C11" s="2" t="s">
        <v>17</v>
      </c>
      <c r="D11" s="2" t="s">
        <v>22</v>
      </c>
      <c r="E11" s="2" t="s">
        <v>30</v>
      </c>
      <c r="F11" s="3">
        <v>44681</v>
      </c>
      <c r="G11" s="4">
        <v>90000</v>
      </c>
      <c r="H11" s="7">
        <v>800</v>
      </c>
      <c r="I11" s="2">
        <f t="shared" si="1"/>
        <v>2000</v>
      </c>
      <c r="J11" s="27" t="str">
        <f t="shared" si="0"/>
        <v/>
      </c>
    </row>
    <row r="12" spans="2:15" ht="18.75" customHeight="1" thickBot="1" x14ac:dyDescent="0.35">
      <c r="B12" s="28" t="s">
        <v>8</v>
      </c>
      <c r="C12" s="29" t="s">
        <v>18</v>
      </c>
      <c r="D12" s="29" t="s">
        <v>26</v>
      </c>
      <c r="E12" s="29" t="s">
        <v>31</v>
      </c>
      <c r="F12" s="43">
        <v>44739</v>
      </c>
      <c r="G12" s="44">
        <v>50000</v>
      </c>
      <c r="H12" s="45">
        <v>1719</v>
      </c>
      <c r="I12" s="29">
        <f t="shared" si="1"/>
        <v>2000</v>
      </c>
      <c r="J12" s="31">
        <f t="shared" si="0"/>
        <v>3</v>
      </c>
    </row>
    <row r="13" spans="2:15" ht="18" customHeight="1" x14ac:dyDescent="0.3">
      <c r="B13" s="46" t="s">
        <v>39</v>
      </c>
      <c r="C13" s="47"/>
      <c r="D13" s="47"/>
      <c r="E13" s="10">
        <f>DAVERAGE(B4:J12,G4,D4:D5)</f>
        <v>60000</v>
      </c>
      <c r="F13" s="50"/>
      <c r="G13" s="47" t="s">
        <v>41</v>
      </c>
      <c r="H13" s="47"/>
      <c r="I13" s="47"/>
      <c r="J13" s="36">
        <f>MIN(G5:G12)</f>
        <v>30000</v>
      </c>
    </row>
    <row r="14" spans="2:15" ht="18" customHeight="1" thickBot="1" x14ac:dyDescent="0.35">
      <c r="B14" s="48" t="s">
        <v>40</v>
      </c>
      <c r="C14" s="49"/>
      <c r="D14" s="49"/>
      <c r="E14" s="29" t="str">
        <f>COUNTIF(예매수량,"&gt;="&amp;AVERAGE(예매수량))&amp;"개"</f>
        <v>3개</v>
      </c>
      <c r="F14" s="51"/>
      <c r="G14" s="30" t="s">
        <v>9</v>
      </c>
      <c r="H14" s="29" t="s">
        <v>10</v>
      </c>
      <c r="I14" s="30" t="s">
        <v>36</v>
      </c>
      <c r="J14" s="31">
        <f>VLOOKUP(H14,C5:H12,6,FALSE)</f>
        <v>667</v>
      </c>
    </row>
    <row r="16" spans="2:15" ht="16.5" x14ac:dyDescent="0.3">
      <c r="L16"/>
      <c r="M16"/>
      <c r="N16"/>
      <c r="O16"/>
    </row>
    <row r="17" spans="12:15" ht="16.5" x14ac:dyDescent="0.3">
      <c r="L17"/>
      <c r="M17"/>
      <c r="N17"/>
      <c r="O17"/>
    </row>
  </sheetData>
  <mergeCells count="4">
    <mergeCell ref="B13:D13"/>
    <mergeCell ref="B14:D14"/>
    <mergeCell ref="F13:F14"/>
    <mergeCell ref="G13:I13"/>
  </mergeCells>
  <phoneticPr fontId="3" type="noConversion"/>
  <conditionalFormatting sqref="H5:H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{A548388D-7A4C-44F7-B8D1-DD122592A707}</x14:id>
        </ext>
      </extLst>
    </cfRule>
  </conditionalFormatting>
  <dataValidations count="1">
    <dataValidation type="list" allowBlank="1" showInputMessage="1" showErrorMessage="1" sqref="H14" xr:uid="{CEBA72D5-3492-4F81-8A7B-BD14F098B08F}">
      <formula1>$C$5:$C$12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548388D-7A4C-44F7-B8D1-DD122592A707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H5:H12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AE0D-48D0-4ACE-AEC6-6E665B09E8E7}">
  <dimension ref="B2:H22"/>
  <sheetViews>
    <sheetView workbookViewId="0">
      <selection activeCell="C16" sqref="C16"/>
    </sheetView>
  </sheetViews>
  <sheetFormatPr defaultRowHeight="16.5" x14ac:dyDescent="0.3"/>
  <cols>
    <col min="1" max="1" width="1.625" customWidth="1"/>
    <col min="2" max="2" width="10.25" customWidth="1"/>
    <col min="3" max="3" width="18.625" bestFit="1" customWidth="1"/>
    <col min="4" max="4" width="13" bestFit="1" customWidth="1"/>
    <col min="5" max="5" width="10.25" customWidth="1"/>
    <col min="6" max="6" width="11.625" bestFit="1" customWidth="1"/>
    <col min="8" max="8" width="10.25" customWidth="1"/>
  </cols>
  <sheetData>
    <row r="2" spans="2:8" ht="27" x14ac:dyDescent="0.3">
      <c r="B2" s="5" t="s">
        <v>0</v>
      </c>
      <c r="C2" s="5" t="s">
        <v>9</v>
      </c>
      <c r="D2" s="5" t="s">
        <v>20</v>
      </c>
      <c r="E2" s="5" t="s">
        <v>27</v>
      </c>
      <c r="F2" s="5" t="s">
        <v>34</v>
      </c>
      <c r="G2" s="6" t="s">
        <v>35</v>
      </c>
      <c r="H2" s="5" t="s">
        <v>36</v>
      </c>
    </row>
    <row r="3" spans="2:8" x14ac:dyDescent="0.3">
      <c r="B3" s="2" t="s">
        <v>1</v>
      </c>
      <c r="C3" s="2" t="s">
        <v>11</v>
      </c>
      <c r="D3" s="2" t="s">
        <v>22</v>
      </c>
      <c r="E3" s="2" t="s">
        <v>28</v>
      </c>
      <c r="F3" s="3">
        <v>44691</v>
      </c>
      <c r="G3" s="4">
        <v>30000</v>
      </c>
      <c r="H3" s="7">
        <v>667</v>
      </c>
    </row>
    <row r="4" spans="2:8" x14ac:dyDescent="0.3">
      <c r="B4" s="2" t="s">
        <v>2</v>
      </c>
      <c r="C4" s="2" t="s">
        <v>12</v>
      </c>
      <c r="D4" s="2" t="s">
        <v>24</v>
      </c>
      <c r="E4" s="2" t="s">
        <v>29</v>
      </c>
      <c r="F4" s="3">
        <v>44686</v>
      </c>
      <c r="G4" s="4">
        <v>70000</v>
      </c>
      <c r="H4" s="7">
        <v>1954</v>
      </c>
    </row>
    <row r="5" spans="2:8" x14ac:dyDescent="0.3">
      <c r="B5" s="2" t="s">
        <v>3</v>
      </c>
      <c r="C5" s="2" t="s">
        <v>13</v>
      </c>
      <c r="D5" s="2" t="s">
        <v>22</v>
      </c>
      <c r="E5" s="2" t="s">
        <v>30</v>
      </c>
      <c r="F5" s="3">
        <v>44720</v>
      </c>
      <c r="G5" s="4">
        <v>60000</v>
      </c>
      <c r="H5" s="7">
        <v>705</v>
      </c>
    </row>
    <row r="6" spans="2:8" x14ac:dyDescent="0.3">
      <c r="B6" s="2" t="s">
        <v>4</v>
      </c>
      <c r="C6" s="2" t="s">
        <v>14</v>
      </c>
      <c r="D6" s="2" t="s">
        <v>26</v>
      </c>
      <c r="E6" s="2" t="s">
        <v>31</v>
      </c>
      <c r="F6" s="3">
        <v>44669</v>
      </c>
      <c r="G6" s="4">
        <v>80000</v>
      </c>
      <c r="H6" s="7">
        <v>2752</v>
      </c>
    </row>
    <row r="7" spans="2:8" x14ac:dyDescent="0.3">
      <c r="B7" s="2" t="s">
        <v>5</v>
      </c>
      <c r="C7" s="2" t="s">
        <v>15</v>
      </c>
      <c r="D7" s="2" t="s">
        <v>24</v>
      </c>
      <c r="E7" s="2" t="s">
        <v>32</v>
      </c>
      <c r="F7" s="3">
        <v>44677</v>
      </c>
      <c r="G7" s="4">
        <v>30000</v>
      </c>
      <c r="H7" s="7">
        <v>598</v>
      </c>
    </row>
    <row r="8" spans="2:8" x14ac:dyDescent="0.3">
      <c r="B8" s="2" t="s">
        <v>6</v>
      </c>
      <c r="C8" s="2" t="s">
        <v>16</v>
      </c>
      <c r="D8" s="2" t="s">
        <v>24</v>
      </c>
      <c r="E8" s="2" t="s">
        <v>29</v>
      </c>
      <c r="F8" s="3">
        <v>44687</v>
      </c>
      <c r="G8" s="4">
        <v>66000</v>
      </c>
      <c r="H8" s="7">
        <v>521</v>
      </c>
    </row>
    <row r="9" spans="2:8" x14ac:dyDescent="0.3">
      <c r="B9" s="2" t="s">
        <v>7</v>
      </c>
      <c r="C9" s="2" t="s">
        <v>17</v>
      </c>
      <c r="D9" s="2" t="s">
        <v>22</v>
      </c>
      <c r="E9" s="2" t="s">
        <v>30</v>
      </c>
      <c r="F9" s="3">
        <v>44681</v>
      </c>
      <c r="G9" s="4">
        <v>90000</v>
      </c>
      <c r="H9" s="7">
        <v>800</v>
      </c>
    </row>
    <row r="10" spans="2:8" x14ac:dyDescent="0.3">
      <c r="B10" s="2" t="s">
        <v>8</v>
      </c>
      <c r="C10" s="2" t="s">
        <v>18</v>
      </c>
      <c r="D10" s="2" t="s">
        <v>26</v>
      </c>
      <c r="E10" s="2" t="s">
        <v>31</v>
      </c>
      <c r="F10" s="3">
        <v>44739</v>
      </c>
      <c r="G10" s="4">
        <v>50000</v>
      </c>
      <c r="H10" s="7">
        <v>1719</v>
      </c>
    </row>
    <row r="13" spans="2:8" x14ac:dyDescent="0.3">
      <c r="B13" s="5" t="s">
        <v>0</v>
      </c>
      <c r="C13" s="5" t="s">
        <v>36</v>
      </c>
    </row>
    <row r="14" spans="2:8" x14ac:dyDescent="0.3">
      <c r="B14" t="s">
        <v>50</v>
      </c>
    </row>
    <row r="15" spans="2:8" x14ac:dyDescent="0.3">
      <c r="C15" t="s">
        <v>42</v>
      </c>
    </row>
    <row r="18" spans="2:8" ht="27" x14ac:dyDescent="0.3">
      <c r="B18" s="20" t="s">
        <v>0</v>
      </c>
      <c r="C18" s="10" t="s">
        <v>9</v>
      </c>
      <c r="D18" s="10" t="s">
        <v>20</v>
      </c>
      <c r="E18" s="10" t="s">
        <v>27</v>
      </c>
      <c r="F18" s="10" t="s">
        <v>34</v>
      </c>
      <c r="G18" s="21" t="s">
        <v>35</v>
      </c>
      <c r="H18" s="22" t="s">
        <v>36</v>
      </c>
    </row>
    <row r="19" spans="2:8" x14ac:dyDescent="0.3">
      <c r="B19" s="19" t="s">
        <v>2</v>
      </c>
      <c r="C19" s="2" t="s">
        <v>12</v>
      </c>
      <c r="D19" s="2" t="s">
        <v>24</v>
      </c>
      <c r="E19" s="2" t="s">
        <v>29</v>
      </c>
      <c r="F19" s="3">
        <v>44686</v>
      </c>
      <c r="G19" s="8">
        <v>70000</v>
      </c>
      <c r="H19" s="9">
        <v>1954</v>
      </c>
    </row>
    <row r="20" spans="2:8" x14ac:dyDescent="0.3">
      <c r="B20" s="19" t="s">
        <v>4</v>
      </c>
      <c r="C20" s="2" t="s">
        <v>14</v>
      </c>
      <c r="D20" s="2" t="s">
        <v>26</v>
      </c>
      <c r="E20" s="2" t="s">
        <v>31</v>
      </c>
      <c r="F20" s="3">
        <v>44669</v>
      </c>
      <c r="G20" s="8">
        <v>80000</v>
      </c>
      <c r="H20" s="9">
        <v>2752</v>
      </c>
    </row>
    <row r="21" spans="2:8" x14ac:dyDescent="0.3">
      <c r="B21" s="19" t="s">
        <v>7</v>
      </c>
      <c r="C21" s="2" t="s">
        <v>17</v>
      </c>
      <c r="D21" s="2" t="s">
        <v>22</v>
      </c>
      <c r="E21" s="2" t="s">
        <v>30</v>
      </c>
      <c r="F21" s="3">
        <v>44681</v>
      </c>
      <c r="G21" s="8">
        <v>90000</v>
      </c>
      <c r="H21" s="9">
        <v>800</v>
      </c>
    </row>
    <row r="22" spans="2:8" x14ac:dyDescent="0.3">
      <c r="B22" s="23" t="s">
        <v>8</v>
      </c>
      <c r="C22" s="24" t="s">
        <v>18</v>
      </c>
      <c r="D22" s="24" t="s">
        <v>26</v>
      </c>
      <c r="E22" s="24" t="s">
        <v>31</v>
      </c>
      <c r="F22" s="25">
        <v>44739</v>
      </c>
      <c r="G22" s="11">
        <v>50000</v>
      </c>
      <c r="H22" s="12">
        <v>1719</v>
      </c>
    </row>
  </sheetData>
  <phoneticPr fontId="3" type="noConversion"/>
  <conditionalFormatting sqref="H3:H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{4F789CF5-ECDB-4434-BCED-A4E95CFCA3C7}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F789CF5-ECDB-4434-BCED-A4E95CFCA3C7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H3:H10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17BB1-3005-4A99-BAED-621FEB671C0A}">
  <dimension ref="B2:H8"/>
  <sheetViews>
    <sheetView workbookViewId="0">
      <selection activeCell="J21" sqref="J21"/>
    </sheetView>
  </sheetViews>
  <sheetFormatPr defaultRowHeight="16.5" x14ac:dyDescent="0.3"/>
  <cols>
    <col min="1" max="1" width="1.625" customWidth="1"/>
    <col min="2" max="3" width="13.875" bestFit="1" customWidth="1"/>
    <col min="4" max="4" width="21.375" bestFit="1" customWidth="1"/>
    <col min="5" max="5" width="13.25" bestFit="1" customWidth="1"/>
    <col min="6" max="6" width="21.375" bestFit="1" customWidth="1"/>
    <col min="7" max="7" width="13.25" bestFit="1" customWidth="1"/>
    <col min="8" max="8" width="21.375" bestFit="1" customWidth="1"/>
    <col min="9" max="9" width="18" bestFit="1" customWidth="1"/>
    <col min="10" max="10" width="26.25" bestFit="1" customWidth="1"/>
  </cols>
  <sheetData>
    <row r="2" spans="2:8" x14ac:dyDescent="0.3">
      <c r="B2" s="15"/>
      <c r="C2" s="16" t="s">
        <v>19</v>
      </c>
      <c r="D2" s="15"/>
      <c r="E2" s="15"/>
      <c r="F2" s="15"/>
      <c r="G2" s="15"/>
      <c r="H2" s="15"/>
    </row>
    <row r="3" spans="2:8" x14ac:dyDescent="0.3">
      <c r="B3" s="15"/>
      <c r="C3" s="52" t="s">
        <v>21</v>
      </c>
      <c r="D3" s="53"/>
      <c r="E3" s="52" t="s">
        <v>25</v>
      </c>
      <c r="F3" s="53"/>
      <c r="G3" s="52" t="s">
        <v>23</v>
      </c>
      <c r="H3" s="53"/>
    </row>
    <row r="4" spans="2:8" ht="33" x14ac:dyDescent="0.3">
      <c r="B4" s="16" t="s">
        <v>33</v>
      </c>
      <c r="C4" s="17" t="s">
        <v>47</v>
      </c>
      <c r="D4" s="17" t="s">
        <v>48</v>
      </c>
      <c r="E4" s="17" t="s">
        <v>47</v>
      </c>
      <c r="F4" s="17" t="s">
        <v>48</v>
      </c>
      <c r="G4" s="17" t="s">
        <v>47</v>
      </c>
      <c r="H4" s="17" t="s">
        <v>48</v>
      </c>
    </row>
    <row r="5" spans="2:8" x14ac:dyDescent="0.3">
      <c r="B5" s="15" t="s">
        <v>44</v>
      </c>
      <c r="C5" s="14">
        <v>1</v>
      </c>
      <c r="D5" s="14">
        <v>90000</v>
      </c>
      <c r="E5" s="14">
        <v>1</v>
      </c>
      <c r="F5" s="14">
        <v>80000</v>
      </c>
      <c r="G5" s="14">
        <v>1</v>
      </c>
      <c r="H5" s="14">
        <v>30000</v>
      </c>
    </row>
    <row r="6" spans="2:8" x14ac:dyDescent="0.3">
      <c r="B6" s="15" t="s">
        <v>45</v>
      </c>
      <c r="C6" s="14">
        <v>1</v>
      </c>
      <c r="D6" s="14">
        <v>30000</v>
      </c>
      <c r="E6" s="18" t="s">
        <v>49</v>
      </c>
      <c r="F6" s="18" t="s">
        <v>49</v>
      </c>
      <c r="G6" s="14">
        <v>2</v>
      </c>
      <c r="H6" s="14">
        <v>68000</v>
      </c>
    </row>
    <row r="7" spans="2:8" x14ac:dyDescent="0.3">
      <c r="B7" s="15" t="s">
        <v>46</v>
      </c>
      <c r="C7" s="14">
        <v>1</v>
      </c>
      <c r="D7" s="14">
        <v>60000</v>
      </c>
      <c r="E7" s="14">
        <v>1</v>
      </c>
      <c r="F7" s="14">
        <v>50000</v>
      </c>
      <c r="G7" s="18" t="s">
        <v>49</v>
      </c>
      <c r="H7" s="18" t="s">
        <v>49</v>
      </c>
    </row>
    <row r="8" spans="2:8" x14ac:dyDescent="0.3">
      <c r="B8" s="13" t="s">
        <v>43</v>
      </c>
      <c r="C8">
        <v>3</v>
      </c>
      <c r="D8" s="14">
        <v>60000</v>
      </c>
      <c r="E8">
        <v>2</v>
      </c>
      <c r="F8" s="14">
        <v>65000</v>
      </c>
      <c r="G8">
        <v>3</v>
      </c>
      <c r="H8" s="14">
        <v>55333.333333333336</v>
      </c>
    </row>
  </sheetData>
  <mergeCells count="3">
    <mergeCell ref="C3:D3"/>
    <mergeCell ref="E3:F3"/>
    <mergeCell ref="G3:H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예매수량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수지 심</dc:creator>
  <cp:lastModifiedBy>수지 심</cp:lastModifiedBy>
  <dcterms:created xsi:type="dcterms:W3CDTF">2025-05-22T04:48:51Z</dcterms:created>
  <dcterms:modified xsi:type="dcterms:W3CDTF">2025-05-22T05:44:06Z</dcterms:modified>
</cp:coreProperties>
</file>