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수지\Desktop\"/>
    </mc:Choice>
  </mc:AlternateContent>
  <xr:revisionPtr revIDLastSave="0" documentId="13_ncr:1_{22665DD4-8735-412C-96EA-438FCA88BA9E}" xr6:coauthVersionLast="47" xr6:coauthVersionMax="47" xr10:uidLastSave="{00000000-0000-0000-0000-000000000000}"/>
  <bookViews>
    <workbookView xWindow="14295" yWindow="0" windowWidth="14610" windowHeight="15585" activeTab="3" xr2:uid="{A498CB1A-9F59-4B89-BC44-ACA0103D487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81029"/>
  <pivotCaches>
    <pivotCache cacheId="1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<sst xmlns="http://schemas.openxmlformats.org/spreadsheetml/2006/main" count="118" uniqueCount="53">
  <si>
    <t>상품코드</t>
    <phoneticPr fontId="3" type="noConversion"/>
  </si>
  <si>
    <t>M25-02</t>
    <phoneticPr fontId="3" type="noConversion"/>
  </si>
  <si>
    <t>B29-03</t>
    <phoneticPr fontId="3" type="noConversion"/>
  </si>
  <si>
    <t>B32-02</t>
    <phoneticPr fontId="3" type="noConversion"/>
  </si>
  <si>
    <t>S19-01</t>
    <phoneticPr fontId="3" type="noConversion"/>
  </si>
  <si>
    <t>M20-02</t>
    <phoneticPr fontId="3" type="noConversion"/>
  </si>
  <si>
    <t>B37-02</t>
    <phoneticPr fontId="3" type="noConversion"/>
  </si>
  <si>
    <t>M15-01</t>
    <phoneticPr fontId="3" type="noConversion"/>
  </si>
  <si>
    <t>M14-03</t>
    <phoneticPr fontId="3" type="noConversion"/>
  </si>
  <si>
    <t>상품명</t>
    <phoneticPr fontId="3" type="noConversion"/>
  </si>
  <si>
    <t>백진주 쌀</t>
  </si>
  <si>
    <t>백진주 쌀</t>
    <phoneticPr fontId="3" type="noConversion"/>
  </si>
  <si>
    <t>살치살 스테이크</t>
    <phoneticPr fontId="3" type="noConversion"/>
  </si>
  <si>
    <t>딱새우</t>
    <phoneticPr fontId="3" type="noConversion"/>
  </si>
  <si>
    <t>등심 스테이크</t>
    <phoneticPr fontId="3" type="noConversion"/>
  </si>
  <si>
    <t>돌산 갓김치</t>
    <phoneticPr fontId="3" type="noConversion"/>
  </si>
  <si>
    <t>랍스터 테일</t>
    <phoneticPr fontId="3" type="noConversion"/>
  </si>
  <si>
    <t>대봉 곶감</t>
    <phoneticPr fontId="3" type="noConversion"/>
  </si>
  <si>
    <t>황토 고구마</t>
    <phoneticPr fontId="3" type="noConversion"/>
  </si>
  <si>
    <t>구분</t>
    <phoneticPr fontId="3" type="noConversion"/>
  </si>
  <si>
    <t>농산물</t>
  </si>
  <si>
    <t>농산물</t>
    <phoneticPr fontId="3" type="noConversion"/>
  </si>
  <si>
    <t>축산물</t>
  </si>
  <si>
    <t>축산물</t>
    <phoneticPr fontId="3" type="noConversion"/>
  </si>
  <si>
    <t>수산물</t>
  </si>
  <si>
    <t>수산물</t>
    <phoneticPr fontId="3" type="noConversion"/>
  </si>
  <si>
    <t>단가
(단위:원)</t>
    <phoneticPr fontId="3" type="noConversion"/>
  </si>
  <si>
    <t>전월판매량</t>
    <phoneticPr fontId="3" type="noConversion"/>
  </si>
  <si>
    <t>당월판매량</t>
    <phoneticPr fontId="3" type="noConversion"/>
  </si>
  <si>
    <t>포장
단위</t>
    <phoneticPr fontId="3" type="noConversion"/>
  </si>
  <si>
    <t>20Kg</t>
    <phoneticPr fontId="3" type="noConversion"/>
  </si>
  <si>
    <t>500g</t>
    <phoneticPr fontId="3" type="noConversion"/>
  </si>
  <si>
    <t>1Kg</t>
    <phoneticPr fontId="3" type="noConversion"/>
  </si>
  <si>
    <t>2Kg</t>
    <phoneticPr fontId="3" type="noConversion"/>
  </si>
  <si>
    <t>480g</t>
    <phoneticPr fontId="3" type="noConversion"/>
  </si>
  <si>
    <t>30구</t>
    <phoneticPr fontId="3" type="noConversion"/>
  </si>
  <si>
    <t>10Kg</t>
    <phoneticPr fontId="3" type="noConversion"/>
  </si>
  <si>
    <t>지역</t>
    <phoneticPr fontId="3" type="noConversion"/>
  </si>
  <si>
    <t>비고</t>
    <phoneticPr fontId="3" type="noConversion"/>
  </si>
  <si>
    <t>농산물 당월판매량의 평균</t>
    <phoneticPr fontId="3" type="noConversion"/>
  </si>
  <si>
    <t>최대 전월판매량</t>
    <phoneticPr fontId="3" type="noConversion"/>
  </si>
  <si>
    <t>수산물 특산품 수</t>
    <phoneticPr fontId="3" type="noConversion"/>
  </si>
  <si>
    <t>&lt;=2000</t>
    <phoneticPr fontId="3" type="noConversion"/>
  </si>
  <si>
    <t>&lt;&gt;수산물</t>
    <phoneticPr fontId="3" type="noConversion"/>
  </si>
  <si>
    <t>총합계</t>
  </si>
  <si>
    <t>개수 : 상품명</t>
  </si>
  <si>
    <t>평균 : 단가
(단위:원)</t>
  </si>
  <si>
    <t>1-1000</t>
  </si>
  <si>
    <t>1001-2000</t>
  </si>
  <si>
    <t>2001-3000</t>
  </si>
  <si>
    <t>**</t>
  </si>
  <si>
    <t>구분</t>
  </si>
  <si>
    <t>당월판매량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</si>
</sst>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EA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1" fontId="2" fillId="0" borderId="3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1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right" vertical="center"/>
    </xf>
    <xf numFmtId="41" fontId="2" fillId="0" borderId="24" xfId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0">
    <dxf>
      <alignment horizontal="center"/>
    </dxf>
    <dxf>
      <font>
        <name val="굴림"/>
        <family val="3"/>
        <scheme val="none"/>
      </font>
    </dxf>
    <dxf>
      <font>
        <name val="굴림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EA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name val="굴림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+mn-lt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농산물 및 축산물의 판매 현황</a:t>
            </a:r>
            <a:endParaRPr lang="ko-KR" sz="2000" b="1"/>
          </a:p>
        </c:rich>
      </c:tx>
      <c:layout>
        <c:manualLayout>
          <c:xMode val="edge"/>
          <c:yMode val="edge"/>
          <c:x val="0.38027300890667359"/>
          <c:y val="1.2532698580041511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+mn-lt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6-4FEC-8A8C-A79D44D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44431903"/>
        <c:axId val="1244427103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A6-4FEC-8A8C-A79D44DB9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+mn-lt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6-4FEC-8A8C-A79D44D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469823"/>
        <c:axId val="1244453023"/>
      </c:lineChart>
      <c:catAx>
        <c:axId val="124443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27103"/>
        <c:crosses val="autoZero"/>
        <c:auto val="1"/>
        <c:lblAlgn val="ctr"/>
        <c:lblOffset val="100"/>
        <c:noMultiLvlLbl val="0"/>
      </c:catAx>
      <c:valAx>
        <c:axId val="124442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31903"/>
        <c:crosses val="autoZero"/>
        <c:crossBetween val="between"/>
        <c:majorUnit val="20000"/>
      </c:valAx>
      <c:valAx>
        <c:axId val="1244453023"/>
        <c:scaling>
          <c:orientation val="minMax"/>
        </c:scaling>
        <c:delete val="0"/>
        <c:axPos val="r"/>
        <c:numFmt formatCode="#,##0&quot;EA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69823"/>
        <c:crosses val="max"/>
        <c:crossBetween val="between"/>
        <c:majorUnit val="600"/>
      </c:valAx>
      <c:catAx>
        <c:axId val="12444698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445302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 baseline="0"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8DEE61-B320-446F-BE5C-B7572AF224EA}">
  <sheetPr/>
  <sheetViews>
    <sheetView tabSelected="1"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6</xdr:col>
      <xdr:colOff>504825</xdr:colOff>
      <xdr:row>2</xdr:row>
      <xdr:rowOff>371475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8AD58BF2-C866-F1E6-2070-30358FE77536}"/>
            </a:ext>
          </a:extLst>
        </xdr:cNvPr>
        <xdr:cNvSpPr/>
      </xdr:nvSpPr>
      <xdr:spPr>
        <a:xfrm>
          <a:off x="142875" y="0"/>
          <a:ext cx="4591050" cy="714375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6</xdr:col>
      <xdr:colOff>600076</xdr:colOff>
      <xdr:row>0</xdr:row>
      <xdr:rowOff>104774</xdr:rowOff>
    </xdr:from>
    <xdr:to>
      <xdr:col>9</xdr:col>
      <xdr:colOff>628651</xdr:colOff>
      <xdr:row>2</xdr:row>
      <xdr:rowOff>361949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C10E549-52E6-08F4-456F-C8DE02D7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104774"/>
          <a:ext cx="24384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73125E-7678-911B-DEB3-FC96D54EB5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0.48635</cdr:x>
      <cdr:y>0.18668</cdr:y>
    </cdr:from>
    <cdr:to>
      <cdr:x>0.62969</cdr:x>
      <cdr:y>0.28851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CBAF0254-BF41-DAFC-EC0D-1F61D8CC39FE}"/>
            </a:ext>
          </a:extLst>
        </cdr:cNvPr>
        <cdr:cNvSpPr/>
      </cdr:nvSpPr>
      <cdr:spPr>
        <a:xfrm xmlns:a="http://schemas.openxmlformats.org/drawingml/2006/main">
          <a:off x="4524375" y="1135063"/>
          <a:ext cx="1333501" cy="619125"/>
        </a:xfrm>
        <a:prstGeom xmlns:a="http://schemas.openxmlformats.org/drawingml/2006/main" prst="wedgeEllipseCallout">
          <a:avLst>
            <a:gd name="adj1" fmla="val 86913"/>
            <a:gd name="adj2" fmla="val -1346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수지" refreshedDate="45798.690875694447" createdVersion="8" refreshedVersion="8" minRefreshableVersion="3" recordCount="8" xr:uid="{3B77DB42-B3BA-494F-B4D0-F539E7E89FAA}">
  <cacheSource type="worksheet">
    <worksheetSource ref="B4:I12" sheet="제1작업"/>
  </cacheSource>
  <cacheFields count="8">
    <cacheField name="상품코드" numFmtId="0">
      <sharedItems/>
    </cacheField>
    <cacheField name="상품명" numFmtId="0">
      <sharedItems count="8">
        <s v="백진주 쌀"/>
        <s v="살치살 스테이크"/>
        <s v="딱새우"/>
        <s v="등심 스테이크"/>
        <s v="돌산 갓김치"/>
        <s v="랍스터 테일"/>
        <s v="대봉 곶감"/>
        <s v="황토 고구마"/>
      </sharedItems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18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  <cacheField name="지역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x v="0"/>
    <x v="0"/>
    <n v="70000"/>
    <n v="18"/>
    <x v="0"/>
    <s v="20Kg"/>
    <s v="전라"/>
  </r>
  <r>
    <s v="B29-03"/>
    <x v="1"/>
    <x v="1"/>
    <n v="30000"/>
    <n v="1892"/>
    <x v="1"/>
    <s v="500g"/>
    <s v="충청"/>
  </r>
  <r>
    <s v="B32-02"/>
    <x v="2"/>
    <x v="2"/>
    <n v="13900"/>
    <n v="891"/>
    <x v="2"/>
    <s v="1Kg"/>
    <s v="전라"/>
  </r>
  <r>
    <s v="S19-01"/>
    <x v="3"/>
    <x v="1"/>
    <n v="36000"/>
    <n v="1020"/>
    <x v="3"/>
    <s v="500g"/>
    <s v="경기"/>
  </r>
  <r>
    <s v="M20-02"/>
    <x v="4"/>
    <x v="0"/>
    <n v="19000"/>
    <n v="1457"/>
    <x v="4"/>
    <s v="2Kg"/>
    <s v="전라"/>
  </r>
  <r>
    <s v="B37-02"/>
    <x v="5"/>
    <x v="2"/>
    <n v="32000"/>
    <n v="824"/>
    <x v="5"/>
    <s v="480g"/>
    <s v="전라"/>
  </r>
  <r>
    <s v="M15-01"/>
    <x v="6"/>
    <x v="0"/>
    <n v="80000"/>
    <n v="2361"/>
    <x v="6"/>
    <s v="30구"/>
    <s v="경기"/>
  </r>
  <r>
    <s v="M14-03"/>
    <x v="7"/>
    <x v="0"/>
    <n v="27500"/>
    <n v="941"/>
    <x v="7"/>
    <s v="10Kg"/>
    <s v="충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07B6A-A736-498A-985A-3E486AF2A83B}" name="피벗 테이블1" cacheId="18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8" firstHeaderRow="1" firstDataRow="3" firstDataCol="1"/>
  <pivotFields count="8">
    <pivotField showAll="0"/>
    <pivotField dataField="1" showAll="0">
      <items count="9">
        <item x="6"/>
        <item x="4"/>
        <item x="3"/>
        <item x="2"/>
        <item x="5"/>
        <item x="0"/>
        <item x="1"/>
        <item x="7"/>
        <item t="default"/>
      </items>
    </pivotField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176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0"/>
            </reference>
          </references>
        </pivotArea>
      </autoSortScope>
    </pivotField>
    <pivotField showAll="0"/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_x000a_(단위:원)" fld="3" subtotal="average" baseField="0" baseItem="0" numFmtId="41"/>
  </dataFields>
  <formats count="2">
    <format dxfId="9">
      <pivotArea type="all" dataOnly="0" outline="0" fieldPosition="0"/>
    </format>
    <format dxfId="0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193986-9F65-4250-B8BA-611F21429689}" name="표2" displayName="표2" ref="B18:D22" totalsRowShown="0" tableBorderDxfId="6">
  <autoFilter ref="B18:D22" xr:uid="{97193986-9F65-4250-B8BA-611F21429689}"/>
  <tableColumns count="3">
    <tableColumn id="1" xr3:uid="{703B4037-829E-4712-9427-BCCD9C71E4B7}" name="구분" dataDxfId="5"/>
    <tableColumn id="2" xr3:uid="{DE31D08A-9037-4268-A599-6ED2733FF6D1}" name="단가_x000a_(단위:원)" dataDxfId="4" dataCellStyle="쉼표 [0]"/>
    <tableColumn id="3" xr3:uid="{9B0B8D26-3DC9-43E6-8E06-6FFB7D7BCB40}" name="당월판매량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6C1E-BAD6-4650-9A40-D3C52D3655C7}">
  <dimension ref="B2:O19"/>
  <sheetViews>
    <sheetView workbookViewId="0">
      <selection activeCell="H12" sqref="H12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9" style="1"/>
    <col min="5" max="5" width="10.375" style="1" bestFit="1" customWidth="1"/>
    <col min="6" max="7" width="11" style="1" bestFit="1" customWidth="1"/>
    <col min="8" max="8" width="9.625" style="1" bestFit="1" customWidth="1"/>
    <col min="9" max="9" width="11" style="1" bestFit="1" customWidth="1"/>
    <col min="10" max="16384" width="9" style="1"/>
  </cols>
  <sheetData>
    <row r="2" spans="2:15" ht="21" customHeight="1" x14ac:dyDescent="0.3"/>
    <row r="3" spans="2:15" ht="33.75" customHeight="1" thickBot="1" x14ac:dyDescent="0.35"/>
    <row r="4" spans="2:15" ht="27.75" thickBot="1" x14ac:dyDescent="0.35">
      <c r="B4" s="19" t="s">
        <v>0</v>
      </c>
      <c r="C4" s="20" t="s">
        <v>9</v>
      </c>
      <c r="D4" s="20" t="s">
        <v>19</v>
      </c>
      <c r="E4" s="21" t="s">
        <v>26</v>
      </c>
      <c r="F4" s="20" t="s">
        <v>27</v>
      </c>
      <c r="G4" s="20" t="s">
        <v>28</v>
      </c>
      <c r="H4" s="21" t="s">
        <v>29</v>
      </c>
      <c r="I4" s="20" t="s">
        <v>37</v>
      </c>
      <c r="J4" s="22" t="s">
        <v>38</v>
      </c>
    </row>
    <row r="5" spans="2:15" ht="19.5" customHeight="1" x14ac:dyDescent="0.3">
      <c r="B5" s="5" t="s">
        <v>1</v>
      </c>
      <c r="C5" s="6" t="s">
        <v>11</v>
      </c>
      <c r="D5" s="6" t="s">
        <v>21</v>
      </c>
      <c r="E5" s="16">
        <v>70000</v>
      </c>
      <c r="F5" s="24">
        <v>1820</v>
      </c>
      <c r="G5" s="24">
        <v>2045</v>
      </c>
      <c r="H5" s="13" t="s">
        <v>30</v>
      </c>
      <c r="I5" s="6" t="str">
        <f>CHOOSE(RIGHT(B5,1),"경기","전라","충청")</f>
        <v>전라</v>
      </c>
      <c r="J5" s="7" t="str">
        <f>IF(AND(F5&gt;=1000,F5&gt;G5),"▼","")</f>
        <v/>
      </c>
    </row>
    <row r="6" spans="2:15" ht="21.75" customHeight="1" x14ac:dyDescent="0.3">
      <c r="B6" s="8" t="s">
        <v>2</v>
      </c>
      <c r="C6" s="9" t="s">
        <v>12</v>
      </c>
      <c r="D6" s="9" t="s">
        <v>23</v>
      </c>
      <c r="E6" s="17">
        <v>30000</v>
      </c>
      <c r="F6" s="25">
        <v>1892</v>
      </c>
      <c r="G6" s="25">
        <v>1520</v>
      </c>
      <c r="H6" s="14" t="s">
        <v>31</v>
      </c>
      <c r="I6" s="9" t="str">
        <f t="shared" ref="I6:I12" si="0">CHOOSE(RIGHT(B6,1),"경기","전라","충청")</f>
        <v>충청</v>
      </c>
      <c r="J6" s="10" t="str">
        <f t="shared" ref="J6:J12" si="1">IF(AND(F6&gt;=1000,F6&gt;G6),"▼","")</f>
        <v>▼</v>
      </c>
    </row>
    <row r="7" spans="2:15" ht="21" customHeight="1" x14ac:dyDescent="0.3">
      <c r="B7" s="8" t="s">
        <v>3</v>
      </c>
      <c r="C7" s="9" t="s">
        <v>13</v>
      </c>
      <c r="D7" s="9" t="s">
        <v>25</v>
      </c>
      <c r="E7" s="17">
        <v>13900</v>
      </c>
      <c r="F7" s="25">
        <v>891</v>
      </c>
      <c r="G7" s="25">
        <v>950</v>
      </c>
      <c r="H7" s="14" t="s">
        <v>32</v>
      </c>
      <c r="I7" s="9" t="str">
        <f t="shared" si="0"/>
        <v>전라</v>
      </c>
      <c r="J7" s="10" t="str">
        <f t="shared" si="1"/>
        <v/>
      </c>
    </row>
    <row r="8" spans="2:15" ht="18" customHeight="1" x14ac:dyDescent="0.3">
      <c r="B8" s="8" t="s">
        <v>4</v>
      </c>
      <c r="C8" s="9" t="s">
        <v>14</v>
      </c>
      <c r="D8" s="9" t="s">
        <v>23</v>
      </c>
      <c r="E8" s="17">
        <v>36000</v>
      </c>
      <c r="F8" s="25">
        <v>1020</v>
      </c>
      <c r="G8" s="25">
        <v>805</v>
      </c>
      <c r="H8" s="14" t="s">
        <v>31</v>
      </c>
      <c r="I8" s="9" t="str">
        <f t="shared" si="0"/>
        <v>경기</v>
      </c>
      <c r="J8" s="10" t="str">
        <f t="shared" si="1"/>
        <v>▼</v>
      </c>
    </row>
    <row r="9" spans="2:15" ht="21.75" customHeight="1" x14ac:dyDescent="0.3">
      <c r="B9" s="8" t="s">
        <v>5</v>
      </c>
      <c r="C9" s="9" t="s">
        <v>15</v>
      </c>
      <c r="D9" s="9" t="s">
        <v>21</v>
      </c>
      <c r="E9" s="17">
        <v>19000</v>
      </c>
      <c r="F9" s="25">
        <v>1457</v>
      </c>
      <c r="G9" s="25">
        <v>1852</v>
      </c>
      <c r="H9" s="14" t="s">
        <v>33</v>
      </c>
      <c r="I9" s="9" t="str">
        <f t="shared" si="0"/>
        <v>전라</v>
      </c>
      <c r="J9" s="10" t="str">
        <f t="shared" si="1"/>
        <v/>
      </c>
    </row>
    <row r="10" spans="2:15" ht="23.25" customHeight="1" x14ac:dyDescent="0.3">
      <c r="B10" s="8" t="s">
        <v>6</v>
      </c>
      <c r="C10" s="9" t="s">
        <v>16</v>
      </c>
      <c r="D10" s="9" t="s">
        <v>25</v>
      </c>
      <c r="E10" s="17">
        <v>32000</v>
      </c>
      <c r="F10" s="25">
        <v>824</v>
      </c>
      <c r="G10" s="25">
        <v>1820</v>
      </c>
      <c r="H10" s="14" t="s">
        <v>34</v>
      </c>
      <c r="I10" s="9" t="str">
        <f t="shared" si="0"/>
        <v>전라</v>
      </c>
      <c r="J10" s="10" t="str">
        <f t="shared" si="1"/>
        <v/>
      </c>
    </row>
    <row r="11" spans="2:15" ht="18.75" customHeight="1" x14ac:dyDescent="0.3">
      <c r="B11" s="8" t="s">
        <v>7</v>
      </c>
      <c r="C11" s="9" t="s">
        <v>17</v>
      </c>
      <c r="D11" s="9" t="s">
        <v>21</v>
      </c>
      <c r="E11" s="17">
        <v>80000</v>
      </c>
      <c r="F11" s="25">
        <v>2361</v>
      </c>
      <c r="G11" s="25">
        <v>2505</v>
      </c>
      <c r="H11" s="14" t="s">
        <v>35</v>
      </c>
      <c r="I11" s="9" t="str">
        <f t="shared" si="0"/>
        <v>경기</v>
      </c>
      <c r="J11" s="10" t="str">
        <f t="shared" si="1"/>
        <v/>
      </c>
    </row>
    <row r="12" spans="2:15" ht="21.75" customHeight="1" thickBot="1" x14ac:dyDescent="0.35">
      <c r="B12" s="2" t="s">
        <v>8</v>
      </c>
      <c r="C12" s="3" t="s">
        <v>18</v>
      </c>
      <c r="D12" s="3" t="s">
        <v>21</v>
      </c>
      <c r="E12" s="18">
        <v>27500</v>
      </c>
      <c r="F12" s="26">
        <v>941</v>
      </c>
      <c r="G12" s="26">
        <v>1653</v>
      </c>
      <c r="H12" s="15" t="s">
        <v>36</v>
      </c>
      <c r="I12" s="3" t="str">
        <f t="shared" si="0"/>
        <v>충청</v>
      </c>
      <c r="J12" s="11" t="str">
        <f t="shared" si="1"/>
        <v/>
      </c>
    </row>
    <row r="13" spans="2:15" ht="18.75" customHeight="1" x14ac:dyDescent="0.3">
      <c r="B13" s="34" t="s">
        <v>40</v>
      </c>
      <c r="C13" s="35"/>
      <c r="D13" s="35"/>
      <c r="E13" s="4">
        <f>MAX(전월판매량)</f>
        <v>2361</v>
      </c>
      <c r="F13" s="38"/>
      <c r="G13" s="35" t="s">
        <v>39</v>
      </c>
      <c r="H13" s="35"/>
      <c r="I13" s="35"/>
      <c r="J13" s="12">
        <f>ROUNDDOWN(DAVERAGE(B4:G12,G4,D4:D5),0)</f>
        <v>2013</v>
      </c>
    </row>
    <row r="14" spans="2:15" ht="22.5" customHeight="1" thickBot="1" x14ac:dyDescent="0.35">
      <c r="B14" s="36" t="s">
        <v>41</v>
      </c>
      <c r="C14" s="37"/>
      <c r="D14" s="37"/>
      <c r="E14" s="3" t="str">
        <f>COUNTIF(D5:D12,"수산물")&amp;"개"</f>
        <v>2개</v>
      </c>
      <c r="F14" s="39"/>
      <c r="G14" s="23" t="s">
        <v>9</v>
      </c>
      <c r="H14" s="3" t="s">
        <v>10</v>
      </c>
      <c r="I14" s="23" t="s">
        <v>28</v>
      </c>
      <c r="J14" s="11">
        <f>VLOOKUP(H14,C4:J12,5,FALSE)</f>
        <v>2045</v>
      </c>
    </row>
    <row r="16" spans="2:15" ht="16.5" x14ac:dyDescent="0.3">
      <c r="L16"/>
      <c r="M16"/>
      <c r="N16"/>
      <c r="O16"/>
    </row>
    <row r="17" spans="8:15" ht="16.5" x14ac:dyDescent="0.3">
      <c r="L17"/>
      <c r="M17"/>
      <c r="N17"/>
      <c r="O17"/>
    </row>
    <row r="19" spans="8:15" ht="16.5" x14ac:dyDescent="0.3">
      <c r="H19"/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8" priority="1">
      <formula>$G5&gt;=2000</formula>
    </cfRule>
  </conditionalFormatting>
  <dataValidations count="1">
    <dataValidation type="list" allowBlank="1" showInputMessage="1" showErrorMessage="1" sqref="H14" xr:uid="{A6AE408E-74CD-40FC-8439-BAE35A5EC71D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1584-23BC-4277-8B87-4491384C64F5}">
  <dimension ref="B1:H26"/>
  <sheetViews>
    <sheetView workbookViewId="0">
      <selection activeCell="F29" sqref="F29"/>
    </sheetView>
  </sheetViews>
  <sheetFormatPr defaultRowHeight="13.5" x14ac:dyDescent="0.3"/>
  <cols>
    <col min="1" max="1" width="1.625" style="1" customWidth="1"/>
    <col min="2" max="2" width="10.25" style="1" customWidth="1"/>
    <col min="3" max="3" width="15.875" style="1" bestFit="1" customWidth="1"/>
    <col min="4" max="4" width="12.125" style="1" customWidth="1"/>
    <col min="5" max="5" width="10.375" style="1" bestFit="1" customWidth="1"/>
    <col min="6" max="7" width="12.125" style="1" customWidth="1"/>
    <col min="8" max="16384" width="9" style="1"/>
  </cols>
  <sheetData>
    <row r="1" spans="2:8" ht="14.25" thickBot="1" x14ac:dyDescent="0.35"/>
    <row r="2" spans="2:8" ht="27.75" thickBot="1" x14ac:dyDescent="0.35">
      <c r="B2" s="19" t="s">
        <v>0</v>
      </c>
      <c r="C2" s="20" t="s">
        <v>9</v>
      </c>
      <c r="D2" s="20" t="s">
        <v>19</v>
      </c>
      <c r="E2" s="21" t="s">
        <v>26</v>
      </c>
      <c r="F2" s="20" t="s">
        <v>27</v>
      </c>
      <c r="G2" s="20" t="s">
        <v>28</v>
      </c>
      <c r="H2" s="21" t="s">
        <v>29</v>
      </c>
    </row>
    <row r="3" spans="2:8" x14ac:dyDescent="0.3">
      <c r="B3" s="5" t="s">
        <v>1</v>
      </c>
      <c r="C3" s="6" t="s">
        <v>11</v>
      </c>
      <c r="D3" s="6" t="s">
        <v>21</v>
      </c>
      <c r="E3" s="16">
        <v>70000</v>
      </c>
      <c r="F3" s="24">
        <v>18</v>
      </c>
      <c r="G3" s="24">
        <v>2045</v>
      </c>
      <c r="H3" s="13" t="s">
        <v>30</v>
      </c>
    </row>
    <row r="4" spans="2:8" x14ac:dyDescent="0.3">
      <c r="B4" s="8" t="s">
        <v>2</v>
      </c>
      <c r="C4" s="9" t="s">
        <v>12</v>
      </c>
      <c r="D4" s="9" t="s">
        <v>23</v>
      </c>
      <c r="E4" s="17">
        <v>30000</v>
      </c>
      <c r="F4" s="25">
        <v>1892</v>
      </c>
      <c r="G4" s="25">
        <v>1520</v>
      </c>
      <c r="H4" s="14" t="s">
        <v>31</v>
      </c>
    </row>
    <row r="5" spans="2:8" x14ac:dyDescent="0.3">
      <c r="B5" s="8" t="s">
        <v>3</v>
      </c>
      <c r="C5" s="9" t="s">
        <v>13</v>
      </c>
      <c r="D5" s="9" t="s">
        <v>25</v>
      </c>
      <c r="E5" s="17">
        <v>13900</v>
      </c>
      <c r="F5" s="25">
        <v>891</v>
      </c>
      <c r="G5" s="25">
        <v>950</v>
      </c>
      <c r="H5" s="14" t="s">
        <v>32</v>
      </c>
    </row>
    <row r="6" spans="2:8" x14ac:dyDescent="0.3">
      <c r="B6" s="8" t="s">
        <v>4</v>
      </c>
      <c r="C6" s="9" t="s">
        <v>14</v>
      </c>
      <c r="D6" s="9" t="s">
        <v>23</v>
      </c>
      <c r="E6" s="17">
        <v>36000</v>
      </c>
      <c r="F6" s="25">
        <v>1020</v>
      </c>
      <c r="G6" s="25">
        <v>805</v>
      </c>
      <c r="H6" s="14" t="s">
        <v>31</v>
      </c>
    </row>
    <row r="7" spans="2:8" x14ac:dyDescent="0.3">
      <c r="B7" s="8" t="s">
        <v>5</v>
      </c>
      <c r="C7" s="9" t="s">
        <v>15</v>
      </c>
      <c r="D7" s="9" t="s">
        <v>21</v>
      </c>
      <c r="E7" s="17">
        <v>19000</v>
      </c>
      <c r="F7" s="25">
        <v>1457</v>
      </c>
      <c r="G7" s="25">
        <v>1852</v>
      </c>
      <c r="H7" s="14" t="s">
        <v>33</v>
      </c>
    </row>
    <row r="8" spans="2:8" x14ac:dyDescent="0.3">
      <c r="B8" s="8" t="s">
        <v>6</v>
      </c>
      <c r="C8" s="9" t="s">
        <v>16</v>
      </c>
      <c r="D8" s="9" t="s">
        <v>25</v>
      </c>
      <c r="E8" s="17">
        <v>32000</v>
      </c>
      <c r="F8" s="25">
        <v>824</v>
      </c>
      <c r="G8" s="25">
        <v>1820</v>
      </c>
      <c r="H8" s="14" t="s">
        <v>34</v>
      </c>
    </row>
    <row r="9" spans="2:8" x14ac:dyDescent="0.3">
      <c r="B9" s="8" t="s">
        <v>7</v>
      </c>
      <c r="C9" s="9" t="s">
        <v>17</v>
      </c>
      <c r="D9" s="9" t="s">
        <v>21</v>
      </c>
      <c r="E9" s="17">
        <v>80000</v>
      </c>
      <c r="F9" s="25">
        <v>2361</v>
      </c>
      <c r="G9" s="25">
        <v>2505</v>
      </c>
      <c r="H9" s="14" t="s">
        <v>35</v>
      </c>
    </row>
    <row r="10" spans="2:8" ht="14.25" thickBot="1" x14ac:dyDescent="0.35">
      <c r="B10" s="2" t="s">
        <v>8</v>
      </c>
      <c r="C10" s="3" t="s">
        <v>18</v>
      </c>
      <c r="D10" s="3" t="s">
        <v>21</v>
      </c>
      <c r="E10" s="18">
        <v>27500</v>
      </c>
      <c r="F10" s="26">
        <v>941</v>
      </c>
      <c r="G10" s="26">
        <v>1653</v>
      </c>
      <c r="H10" s="15" t="s">
        <v>36</v>
      </c>
    </row>
    <row r="12" spans="2:8" ht="14.25" thickBot="1" x14ac:dyDescent="0.35"/>
    <row r="13" spans="2:8" x14ac:dyDescent="0.3">
      <c r="B13" s="20" t="s">
        <v>19</v>
      </c>
      <c r="C13" s="20" t="s">
        <v>28</v>
      </c>
    </row>
    <row r="14" spans="2:8" x14ac:dyDescent="0.3">
      <c r="B14" s="1" t="s">
        <v>43</v>
      </c>
      <c r="C14" s="1" t="s">
        <v>42</v>
      </c>
    </row>
    <row r="18" spans="2:8" ht="27" x14ac:dyDescent="0.3">
      <c r="B18" s="42" t="s">
        <v>19</v>
      </c>
      <c r="C18" s="43" t="s">
        <v>26</v>
      </c>
      <c r="D18" s="44" t="s">
        <v>28</v>
      </c>
      <c r="E18"/>
      <c r="F18"/>
      <c r="G18"/>
      <c r="H18"/>
    </row>
    <row r="19" spans="2:8" ht="16.5" x14ac:dyDescent="0.3">
      <c r="B19" s="27" t="s">
        <v>23</v>
      </c>
      <c r="C19" s="17">
        <v>30000</v>
      </c>
      <c r="D19" s="45">
        <v>1520</v>
      </c>
      <c r="E19"/>
      <c r="F19"/>
      <c r="G19"/>
      <c r="H19"/>
    </row>
    <row r="20" spans="2:8" ht="16.5" x14ac:dyDescent="0.3">
      <c r="B20" s="27" t="s">
        <v>23</v>
      </c>
      <c r="C20" s="17">
        <v>36000</v>
      </c>
      <c r="D20" s="45">
        <v>805</v>
      </c>
      <c r="E20"/>
      <c r="F20"/>
      <c r="G20"/>
      <c r="H20"/>
    </row>
    <row r="21" spans="2:8" ht="16.5" x14ac:dyDescent="0.3">
      <c r="B21" s="27" t="s">
        <v>21</v>
      </c>
      <c r="C21" s="17">
        <v>19000</v>
      </c>
      <c r="D21" s="45">
        <v>1852</v>
      </c>
      <c r="E21"/>
      <c r="F21"/>
      <c r="G21"/>
      <c r="H21"/>
    </row>
    <row r="22" spans="2:8" ht="16.5" x14ac:dyDescent="0.3">
      <c r="B22" s="28" t="s">
        <v>21</v>
      </c>
      <c r="C22" s="46">
        <v>27500</v>
      </c>
      <c r="D22" s="47">
        <v>1653</v>
      </c>
      <c r="E22"/>
      <c r="F22"/>
      <c r="G22"/>
      <c r="H22"/>
    </row>
    <row r="23" spans="2:8" ht="16.5" x14ac:dyDescent="0.3">
      <c r="B23"/>
      <c r="C23"/>
      <c r="D23"/>
      <c r="E23"/>
      <c r="F23"/>
      <c r="G23"/>
      <c r="H23"/>
    </row>
    <row r="24" spans="2:8" ht="16.5" x14ac:dyDescent="0.3">
      <c r="B24"/>
      <c r="C24"/>
      <c r="D24"/>
      <c r="E24"/>
      <c r="F24"/>
      <c r="G24"/>
      <c r="H24"/>
    </row>
    <row r="25" spans="2:8" ht="16.5" x14ac:dyDescent="0.3">
      <c r="B25"/>
      <c r="C25"/>
      <c r="D25"/>
      <c r="E25"/>
      <c r="F25"/>
      <c r="G25"/>
      <c r="H25"/>
    </row>
    <row r="26" spans="2:8" ht="16.5" x14ac:dyDescent="0.3">
      <c r="B26"/>
      <c r="C26"/>
      <c r="D26"/>
      <c r="E26"/>
      <c r="F26"/>
      <c r="G26"/>
      <c r="H26"/>
    </row>
  </sheetData>
  <phoneticPr fontId="3" type="noConversion"/>
  <conditionalFormatting sqref="B3:H10">
    <cfRule type="expression" dxfId="7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F0A7-3280-4E95-9BA7-A285FC8DABC3}">
  <dimension ref="B2:K19"/>
  <sheetViews>
    <sheetView workbookViewId="0">
      <selection activeCell="C22" sqref="C22"/>
    </sheetView>
  </sheetViews>
  <sheetFormatPr defaultRowHeight="13.5" x14ac:dyDescent="0.3"/>
  <cols>
    <col min="1" max="1" width="1.625" style="1" customWidth="1"/>
    <col min="2" max="3" width="14.5" style="1" bestFit="1" customWidth="1"/>
    <col min="4" max="4" width="21.625" style="1" bestFit="1" customWidth="1"/>
    <col min="5" max="5" width="14.375" style="1" bestFit="1" customWidth="1"/>
    <col min="6" max="6" width="21.625" style="1" bestFit="1" customWidth="1"/>
    <col min="7" max="7" width="14.375" style="1" bestFit="1" customWidth="1"/>
    <col min="8" max="8" width="21.625" style="1" bestFit="1" customWidth="1"/>
    <col min="9" max="9" width="19.625" style="1" bestFit="1" customWidth="1"/>
    <col min="10" max="10" width="26.875" style="1" bestFit="1" customWidth="1"/>
    <col min="11" max="11" width="11.625" style="1" bestFit="1" customWidth="1"/>
    <col min="12" max="16384" width="9" style="1"/>
  </cols>
  <sheetData>
    <row r="2" spans="2:11" ht="16.5" x14ac:dyDescent="0.3">
      <c r="B2" s="31"/>
      <c r="C2" s="32" t="s">
        <v>51</v>
      </c>
      <c r="D2" s="31"/>
      <c r="E2" s="31"/>
      <c r="F2" s="31"/>
      <c r="G2" s="31"/>
      <c r="H2" s="31"/>
      <c r="I2"/>
      <c r="J2"/>
      <c r="K2"/>
    </row>
    <row r="3" spans="2:11" ht="16.5" x14ac:dyDescent="0.3">
      <c r="B3" s="31"/>
      <c r="C3" s="40" t="s">
        <v>22</v>
      </c>
      <c r="D3" s="41"/>
      <c r="E3" s="40" t="s">
        <v>24</v>
      </c>
      <c r="F3" s="41"/>
      <c r="G3" s="40" t="s">
        <v>20</v>
      </c>
      <c r="H3" s="41"/>
      <c r="I3"/>
      <c r="J3"/>
      <c r="K3"/>
    </row>
    <row r="4" spans="2:11" ht="27" x14ac:dyDescent="0.3">
      <c r="B4" s="32" t="s">
        <v>52</v>
      </c>
      <c r="C4" s="33" t="s">
        <v>45</v>
      </c>
      <c r="D4" s="33" t="s">
        <v>46</v>
      </c>
      <c r="E4" s="33" t="s">
        <v>45</v>
      </c>
      <c r="F4" s="33" t="s">
        <v>46</v>
      </c>
      <c r="G4" s="33" t="s">
        <v>45</v>
      </c>
      <c r="H4" s="33" t="s">
        <v>46</v>
      </c>
      <c r="I4"/>
      <c r="J4"/>
      <c r="K4"/>
    </row>
    <row r="5" spans="2:11" ht="16.5" x14ac:dyDescent="0.3">
      <c r="B5" s="48" t="s">
        <v>47</v>
      </c>
      <c r="C5" s="1">
        <v>1</v>
      </c>
      <c r="D5" s="30">
        <v>36000</v>
      </c>
      <c r="E5" s="1">
        <v>1</v>
      </c>
      <c r="F5" s="30">
        <v>13900</v>
      </c>
      <c r="G5" s="1" t="s">
        <v>50</v>
      </c>
      <c r="H5" s="30" t="s">
        <v>50</v>
      </c>
      <c r="I5"/>
      <c r="J5"/>
      <c r="K5"/>
    </row>
    <row r="6" spans="2:11" ht="16.5" x14ac:dyDescent="0.3">
      <c r="B6" s="48" t="s">
        <v>48</v>
      </c>
      <c r="C6" s="1">
        <v>1</v>
      </c>
      <c r="D6" s="30">
        <v>30000</v>
      </c>
      <c r="E6" s="1">
        <v>1</v>
      </c>
      <c r="F6" s="30">
        <v>32000</v>
      </c>
      <c r="G6" s="1">
        <v>2</v>
      </c>
      <c r="H6" s="30">
        <v>23250</v>
      </c>
      <c r="I6"/>
      <c r="J6"/>
      <c r="K6"/>
    </row>
    <row r="7" spans="2:11" ht="16.5" x14ac:dyDescent="0.3">
      <c r="B7" s="48" t="s">
        <v>49</v>
      </c>
      <c r="C7" s="1" t="s">
        <v>50</v>
      </c>
      <c r="D7" s="30" t="s">
        <v>50</v>
      </c>
      <c r="E7" s="1" t="s">
        <v>50</v>
      </c>
      <c r="F7" s="30" t="s">
        <v>50</v>
      </c>
      <c r="G7" s="1">
        <v>2</v>
      </c>
      <c r="H7" s="30">
        <v>75000</v>
      </c>
      <c r="I7"/>
      <c r="J7"/>
      <c r="K7"/>
    </row>
    <row r="8" spans="2:11" ht="16.5" x14ac:dyDescent="0.3">
      <c r="B8" s="29" t="s">
        <v>44</v>
      </c>
      <c r="C8" s="1">
        <v>2</v>
      </c>
      <c r="D8" s="30">
        <v>33000</v>
      </c>
      <c r="E8" s="1">
        <v>2</v>
      </c>
      <c r="F8" s="30">
        <v>22950</v>
      </c>
      <c r="G8" s="1">
        <v>4</v>
      </c>
      <c r="H8" s="30">
        <v>49125</v>
      </c>
      <c r="I8"/>
      <c r="J8"/>
      <c r="K8"/>
    </row>
    <row r="9" spans="2:11" ht="16.5" x14ac:dyDescent="0.3">
      <c r="B9"/>
      <c r="C9"/>
      <c r="D9"/>
      <c r="E9"/>
      <c r="F9"/>
      <c r="G9"/>
      <c r="H9"/>
      <c r="I9"/>
      <c r="J9"/>
      <c r="K9"/>
    </row>
    <row r="10" spans="2:11" ht="16.5" x14ac:dyDescent="0.3">
      <c r="B10"/>
      <c r="C10"/>
      <c r="D10"/>
      <c r="E10"/>
      <c r="F10"/>
      <c r="G10"/>
      <c r="H10"/>
      <c r="I10"/>
      <c r="J10"/>
      <c r="K10"/>
    </row>
    <row r="11" spans="2:11" ht="16.5" x14ac:dyDescent="0.3">
      <c r="B11"/>
      <c r="C11"/>
      <c r="D11"/>
      <c r="E11"/>
      <c r="F11"/>
      <c r="G11"/>
      <c r="H11"/>
      <c r="I11"/>
      <c r="J11"/>
      <c r="K11"/>
    </row>
    <row r="12" spans="2:11" ht="16.5" x14ac:dyDescent="0.3">
      <c r="B12"/>
      <c r="C12"/>
      <c r="D12"/>
      <c r="E12"/>
      <c r="F12"/>
      <c r="G12"/>
      <c r="H12"/>
      <c r="I12"/>
      <c r="J12"/>
      <c r="K12"/>
    </row>
    <row r="13" spans="2:11" x14ac:dyDescent="0.3">
      <c r="B13"/>
      <c r="C13"/>
      <c r="D13"/>
      <c r="E13"/>
      <c r="F13"/>
      <c r="G13"/>
      <c r="H13"/>
      <c r="I13"/>
      <c r="J13"/>
    </row>
    <row r="14" spans="2:11" ht="16.5" x14ac:dyDescent="0.3">
      <c r="B14"/>
      <c r="C14"/>
      <c r="D14"/>
      <c r="E14"/>
      <c r="F14"/>
      <c r="G14"/>
      <c r="H14"/>
      <c r="I14"/>
      <c r="J14"/>
    </row>
    <row r="15" spans="2:11" ht="16.5" x14ac:dyDescent="0.3">
      <c r="B15"/>
      <c r="C15"/>
      <c r="D15"/>
    </row>
    <row r="16" spans="2:11" x14ac:dyDescent="0.3">
      <c r="B16"/>
      <c r="C16"/>
      <c r="D16"/>
    </row>
    <row r="17" spans="2:4" x14ac:dyDescent="0.3">
      <c r="B17"/>
      <c r="C17"/>
      <c r="D17"/>
    </row>
    <row r="18" spans="2:4" x14ac:dyDescent="0.3">
      <c r="B18"/>
      <c r="C18"/>
      <c r="D18"/>
    </row>
    <row r="19" spans="2:4" x14ac:dyDescent="0.3">
      <c r="B19"/>
      <c r="C19"/>
      <c r="D19"/>
    </row>
  </sheetData>
  <mergeCells count="3">
    <mergeCell ref="E3:F3"/>
    <mergeCell ref="G3:H3"/>
    <mergeCell ref="C3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수지 심</dc:creator>
  <cp:lastModifiedBy>수지 심</cp:lastModifiedBy>
  <dcterms:created xsi:type="dcterms:W3CDTF">2025-05-21T05:37:54Z</dcterms:created>
  <dcterms:modified xsi:type="dcterms:W3CDTF">2025-05-21T08:13:05Z</dcterms:modified>
</cp:coreProperties>
</file>